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hka\Dropbox\"/>
    </mc:Choice>
  </mc:AlternateContent>
  <xr:revisionPtr revIDLastSave="0" documentId="13_ncr:1_{0BB8371B-897E-4D6B-8DC1-ADB281D1E2E0}" xr6:coauthVersionLast="45" xr6:coauthVersionMax="45" xr10:uidLastSave="{00000000-0000-0000-0000-000000000000}"/>
  <bookViews>
    <workbookView xWindow="-120" yWindow="-120" windowWidth="20730" windowHeight="11160" xr2:uid="{AECF4DB1-846B-48DD-9396-4753C99D9E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5" i="1" l="1"/>
  <c r="R6" i="1"/>
  <c r="R10" i="1"/>
  <c r="R11" i="1"/>
  <c r="R12" i="1"/>
  <c r="R16" i="1"/>
  <c r="R17" i="1"/>
  <c r="R18" i="1"/>
  <c r="R22" i="1"/>
  <c r="R23" i="1"/>
  <c r="R24" i="1"/>
  <c r="R28" i="1"/>
  <c r="R29" i="1"/>
  <c r="R30" i="1"/>
  <c r="R31" i="1"/>
  <c r="R32" i="1"/>
  <c r="R34" i="1"/>
  <c r="R35" i="1"/>
  <c r="R36" i="1"/>
  <c r="R40" i="1"/>
  <c r="R41" i="1"/>
  <c r="R42" i="1"/>
  <c r="R46" i="1"/>
  <c r="R47" i="1"/>
  <c r="R48" i="1"/>
  <c r="R52" i="1"/>
  <c r="R53" i="1"/>
  <c r="R54" i="1"/>
  <c r="R58" i="1"/>
  <c r="R59" i="1"/>
  <c r="R60" i="1"/>
  <c r="R64" i="1"/>
  <c r="R65" i="1"/>
  <c r="R66" i="1"/>
  <c r="R70" i="1"/>
  <c r="R71" i="1"/>
  <c r="R72" i="1"/>
  <c r="R76" i="1"/>
  <c r="R77" i="1"/>
  <c r="R78" i="1"/>
  <c r="R82" i="1"/>
  <c r="R83" i="1"/>
  <c r="R84" i="1"/>
  <c r="R88" i="1"/>
  <c r="R89" i="1"/>
  <c r="R90" i="1"/>
  <c r="R94" i="1"/>
  <c r="R95" i="1"/>
  <c r="R96" i="1"/>
  <c r="R100" i="1"/>
  <c r="R101" i="1"/>
  <c r="R102" i="1"/>
  <c r="R4" i="1"/>
  <c r="P10" i="1"/>
  <c r="P11" i="1"/>
  <c r="P12" i="1"/>
  <c r="P13" i="1"/>
  <c r="P14" i="1"/>
  <c r="P16" i="1"/>
  <c r="P17" i="1"/>
  <c r="P18" i="1"/>
  <c r="P19" i="1"/>
  <c r="P20" i="1"/>
  <c r="P22" i="1"/>
  <c r="P23" i="1"/>
  <c r="P24" i="1"/>
  <c r="P25" i="1"/>
  <c r="P26" i="1"/>
  <c r="P28" i="1"/>
  <c r="P29" i="1"/>
  <c r="P30" i="1"/>
  <c r="P31" i="1"/>
  <c r="P32" i="1"/>
  <c r="P34" i="1"/>
  <c r="P35" i="1"/>
  <c r="P36" i="1"/>
  <c r="P37" i="1"/>
  <c r="P38" i="1"/>
  <c r="P40" i="1"/>
  <c r="P41" i="1"/>
  <c r="P42" i="1"/>
  <c r="P43" i="1"/>
  <c r="P44" i="1"/>
  <c r="P46" i="1"/>
  <c r="P47" i="1"/>
  <c r="P48" i="1"/>
  <c r="P49" i="1"/>
  <c r="P50" i="1"/>
  <c r="P52" i="1"/>
  <c r="P53" i="1"/>
  <c r="P54" i="1"/>
  <c r="P55" i="1"/>
  <c r="P56" i="1"/>
  <c r="P58" i="1"/>
  <c r="P59" i="1"/>
  <c r="P60" i="1"/>
  <c r="P61" i="1"/>
  <c r="P62" i="1"/>
  <c r="P64" i="1"/>
  <c r="P65" i="1"/>
  <c r="P66" i="1"/>
  <c r="P67" i="1"/>
  <c r="P68" i="1"/>
  <c r="P70" i="1"/>
  <c r="P71" i="1"/>
  <c r="P72" i="1"/>
  <c r="P73" i="1"/>
  <c r="P74" i="1"/>
  <c r="P76" i="1"/>
  <c r="P77" i="1"/>
  <c r="P78" i="1"/>
  <c r="P79" i="1"/>
  <c r="P80" i="1"/>
  <c r="P82" i="1"/>
  <c r="P83" i="1"/>
  <c r="P84" i="1"/>
  <c r="P85" i="1"/>
  <c r="P86" i="1"/>
  <c r="P88" i="1"/>
  <c r="P89" i="1"/>
  <c r="P90" i="1"/>
  <c r="P91" i="1"/>
  <c r="P92" i="1"/>
  <c r="P94" i="1"/>
  <c r="P95" i="1"/>
  <c r="P96" i="1"/>
  <c r="P97" i="1"/>
  <c r="P98" i="1"/>
  <c r="P100" i="1"/>
  <c r="P101" i="1"/>
  <c r="P102" i="1"/>
  <c r="P103" i="1"/>
  <c r="P104" i="1"/>
  <c r="P5" i="1"/>
  <c r="P6" i="1"/>
  <c r="P7" i="1"/>
  <c r="P8" i="1"/>
  <c r="P4" i="1"/>
  <c r="N5" i="1"/>
  <c r="N6" i="1"/>
  <c r="N7" i="1"/>
  <c r="N8" i="1"/>
  <c r="N10" i="1"/>
  <c r="N11" i="1"/>
  <c r="N12" i="1"/>
  <c r="N13" i="1"/>
  <c r="N14" i="1"/>
  <c r="N16" i="1"/>
  <c r="N17" i="1"/>
  <c r="N18" i="1"/>
  <c r="N19" i="1"/>
  <c r="N20" i="1"/>
  <c r="N22" i="1"/>
  <c r="N23" i="1"/>
  <c r="N24" i="1"/>
  <c r="N25" i="1"/>
  <c r="N26" i="1"/>
  <c r="N28" i="1"/>
  <c r="N29" i="1"/>
  <c r="N30" i="1"/>
  <c r="N31" i="1"/>
  <c r="N32" i="1"/>
  <c r="N34" i="1"/>
  <c r="N35" i="1"/>
  <c r="N36" i="1"/>
  <c r="N37" i="1"/>
  <c r="N38" i="1"/>
  <c r="N4" i="1"/>
  <c r="N41" i="1"/>
  <c r="N42" i="1"/>
  <c r="N43" i="1"/>
  <c r="N44" i="1"/>
  <c r="N46" i="1"/>
  <c r="N47" i="1"/>
  <c r="N48" i="1"/>
  <c r="N49" i="1"/>
  <c r="N50" i="1"/>
  <c r="N52" i="1"/>
  <c r="N53" i="1"/>
  <c r="N54" i="1"/>
  <c r="N55" i="1"/>
  <c r="N56" i="1"/>
  <c r="N58" i="1"/>
  <c r="N59" i="1"/>
  <c r="N60" i="1"/>
  <c r="N61" i="1"/>
  <c r="N62" i="1"/>
  <c r="N64" i="1"/>
  <c r="N65" i="1"/>
  <c r="N66" i="1"/>
  <c r="N67" i="1"/>
  <c r="N68" i="1"/>
  <c r="N70" i="1"/>
  <c r="N71" i="1"/>
  <c r="N72" i="1"/>
  <c r="N73" i="1"/>
  <c r="N74" i="1"/>
  <c r="N76" i="1"/>
  <c r="N77" i="1"/>
  <c r="N78" i="1"/>
  <c r="N79" i="1"/>
  <c r="N80" i="1"/>
  <c r="N82" i="1"/>
  <c r="N83" i="1"/>
  <c r="N84" i="1"/>
  <c r="N85" i="1"/>
  <c r="N86" i="1"/>
  <c r="N88" i="1"/>
  <c r="N89" i="1"/>
  <c r="N90" i="1"/>
  <c r="N91" i="1"/>
  <c r="N92" i="1"/>
  <c r="N94" i="1"/>
  <c r="N95" i="1"/>
  <c r="N96" i="1"/>
  <c r="N97" i="1"/>
  <c r="N98" i="1"/>
  <c r="N100" i="1"/>
  <c r="N101" i="1"/>
  <c r="N102" i="1"/>
  <c r="N103" i="1"/>
  <c r="N104" i="1"/>
  <c r="N40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40" i="1"/>
  <c r="L41" i="1"/>
  <c r="L42" i="1"/>
  <c r="L43" i="1"/>
  <c r="L44" i="1"/>
  <c r="L46" i="1"/>
  <c r="L47" i="1"/>
  <c r="L48" i="1"/>
  <c r="L49" i="1"/>
  <c r="L50" i="1"/>
  <c r="L52" i="1"/>
  <c r="L53" i="1"/>
  <c r="L54" i="1"/>
  <c r="L55" i="1"/>
  <c r="L56" i="1"/>
  <c r="L58" i="1"/>
  <c r="L59" i="1"/>
  <c r="L60" i="1"/>
  <c r="L61" i="1"/>
  <c r="L62" i="1"/>
  <c r="L64" i="1"/>
  <c r="L65" i="1"/>
  <c r="L66" i="1"/>
  <c r="L67" i="1"/>
  <c r="L68" i="1"/>
  <c r="L70" i="1"/>
  <c r="L71" i="1"/>
  <c r="L72" i="1"/>
  <c r="L73" i="1"/>
  <c r="L74" i="1"/>
  <c r="L76" i="1"/>
  <c r="L77" i="1"/>
  <c r="L78" i="1"/>
  <c r="L79" i="1"/>
  <c r="L80" i="1"/>
  <c r="L82" i="1"/>
  <c r="L83" i="1"/>
  <c r="L84" i="1"/>
  <c r="L85" i="1"/>
  <c r="L86" i="1"/>
  <c r="L88" i="1"/>
  <c r="L89" i="1"/>
  <c r="L90" i="1"/>
  <c r="L91" i="1"/>
  <c r="L92" i="1"/>
  <c r="L94" i="1"/>
  <c r="L95" i="1"/>
  <c r="L96" i="1"/>
  <c r="L97" i="1"/>
  <c r="L98" i="1"/>
  <c r="L100" i="1"/>
  <c r="L101" i="1"/>
  <c r="L102" i="1"/>
  <c r="L103" i="1"/>
  <c r="L104" i="1"/>
  <c r="L4" i="1"/>
  <c r="J5" i="1"/>
  <c r="J6" i="1"/>
  <c r="J7" i="1"/>
  <c r="J8" i="1"/>
  <c r="J10" i="1"/>
  <c r="J11" i="1"/>
  <c r="J12" i="1"/>
  <c r="J13" i="1"/>
  <c r="J14" i="1"/>
  <c r="J16" i="1"/>
  <c r="J17" i="1"/>
  <c r="J18" i="1"/>
  <c r="J19" i="1"/>
  <c r="J20" i="1"/>
  <c r="J22" i="1"/>
  <c r="J23" i="1"/>
  <c r="J24" i="1"/>
  <c r="J25" i="1"/>
  <c r="J26" i="1"/>
  <c r="J28" i="1"/>
  <c r="J29" i="1"/>
  <c r="J30" i="1"/>
  <c r="J31" i="1"/>
  <c r="J32" i="1"/>
  <c r="J34" i="1"/>
  <c r="J35" i="1"/>
  <c r="J36" i="1"/>
  <c r="J37" i="1"/>
  <c r="J38" i="1"/>
  <c r="J40" i="1"/>
  <c r="J41" i="1"/>
  <c r="J42" i="1"/>
  <c r="J43" i="1"/>
  <c r="J44" i="1"/>
  <c r="J46" i="1"/>
  <c r="J47" i="1"/>
  <c r="J48" i="1"/>
  <c r="J49" i="1"/>
  <c r="J50" i="1"/>
  <c r="J52" i="1"/>
  <c r="J53" i="1"/>
  <c r="J54" i="1"/>
  <c r="J55" i="1"/>
  <c r="J56" i="1"/>
  <c r="J58" i="1"/>
  <c r="J59" i="1"/>
  <c r="J60" i="1"/>
  <c r="J61" i="1"/>
  <c r="J62" i="1"/>
  <c r="J64" i="1"/>
  <c r="J65" i="1"/>
  <c r="J66" i="1"/>
  <c r="J67" i="1"/>
  <c r="J68" i="1"/>
  <c r="J70" i="1"/>
  <c r="J71" i="1"/>
  <c r="J72" i="1"/>
  <c r="J73" i="1"/>
  <c r="J74" i="1"/>
  <c r="J76" i="1"/>
  <c r="J77" i="1"/>
  <c r="J78" i="1"/>
  <c r="J79" i="1"/>
  <c r="J80" i="1"/>
  <c r="J82" i="1"/>
  <c r="J83" i="1"/>
  <c r="J84" i="1"/>
  <c r="J85" i="1"/>
  <c r="J86" i="1"/>
  <c r="J88" i="1"/>
  <c r="J89" i="1"/>
  <c r="J90" i="1"/>
  <c r="J91" i="1"/>
  <c r="J92" i="1"/>
  <c r="J94" i="1"/>
  <c r="J95" i="1"/>
  <c r="J96" i="1"/>
  <c r="J97" i="1"/>
  <c r="J98" i="1"/>
  <c r="J100" i="1"/>
  <c r="J101" i="1"/>
  <c r="J102" i="1"/>
  <c r="J103" i="1"/>
  <c r="J104" i="1"/>
  <c r="J4" i="1"/>
  <c r="H5" i="1"/>
  <c r="H6" i="1"/>
  <c r="H7" i="1"/>
  <c r="H8" i="1"/>
  <c r="H10" i="1"/>
  <c r="H11" i="1"/>
  <c r="H12" i="1"/>
  <c r="H13" i="1"/>
  <c r="H14" i="1"/>
  <c r="H16" i="1"/>
  <c r="H17" i="1"/>
  <c r="H18" i="1"/>
  <c r="H19" i="1"/>
  <c r="H20" i="1"/>
  <c r="H22" i="1"/>
  <c r="H23" i="1"/>
  <c r="H24" i="1"/>
  <c r="H25" i="1"/>
  <c r="H26" i="1"/>
  <c r="H28" i="1"/>
  <c r="H29" i="1"/>
  <c r="H30" i="1"/>
  <c r="H31" i="1"/>
  <c r="H32" i="1"/>
  <c r="H34" i="1"/>
  <c r="H35" i="1"/>
  <c r="H36" i="1"/>
  <c r="H37" i="1"/>
  <c r="H38" i="1"/>
  <c r="H40" i="1"/>
  <c r="H41" i="1"/>
  <c r="H42" i="1"/>
  <c r="H43" i="1"/>
  <c r="H44" i="1"/>
  <c r="H46" i="1"/>
  <c r="H47" i="1"/>
  <c r="H48" i="1"/>
  <c r="H49" i="1"/>
  <c r="H50" i="1"/>
  <c r="H52" i="1"/>
  <c r="H53" i="1"/>
  <c r="H54" i="1"/>
  <c r="H55" i="1"/>
  <c r="H56" i="1"/>
  <c r="H58" i="1"/>
  <c r="H59" i="1"/>
  <c r="H60" i="1"/>
  <c r="H61" i="1"/>
  <c r="H62" i="1"/>
  <c r="H64" i="1"/>
  <c r="H65" i="1"/>
  <c r="H66" i="1"/>
  <c r="H67" i="1"/>
  <c r="H68" i="1"/>
  <c r="H70" i="1"/>
  <c r="H71" i="1"/>
  <c r="H72" i="1"/>
  <c r="H73" i="1"/>
  <c r="H74" i="1"/>
  <c r="H76" i="1"/>
  <c r="H77" i="1"/>
  <c r="H78" i="1"/>
  <c r="H79" i="1"/>
  <c r="H80" i="1"/>
  <c r="H82" i="1"/>
  <c r="H83" i="1"/>
  <c r="H84" i="1"/>
  <c r="H85" i="1"/>
  <c r="H86" i="1"/>
  <c r="H88" i="1"/>
  <c r="H89" i="1"/>
  <c r="H90" i="1"/>
  <c r="H91" i="1"/>
  <c r="H92" i="1"/>
  <c r="H94" i="1"/>
  <c r="H95" i="1"/>
  <c r="H96" i="1"/>
  <c r="H97" i="1"/>
  <c r="H98" i="1"/>
  <c r="H100" i="1"/>
  <c r="H101" i="1"/>
  <c r="H102" i="1"/>
  <c r="H103" i="1"/>
  <c r="H104" i="1"/>
  <c r="H4" i="1"/>
  <c r="F16" i="1"/>
  <c r="F17" i="1"/>
  <c r="F18" i="1"/>
  <c r="F19" i="1"/>
  <c r="F20" i="1"/>
  <c r="F22" i="1"/>
  <c r="F23" i="1"/>
  <c r="F24" i="1"/>
  <c r="F25" i="1"/>
  <c r="F26" i="1"/>
  <c r="F28" i="1"/>
  <c r="F29" i="1"/>
  <c r="F30" i="1"/>
  <c r="F31" i="1"/>
  <c r="F32" i="1"/>
  <c r="F34" i="1"/>
  <c r="F35" i="1"/>
  <c r="F36" i="1"/>
  <c r="F37" i="1"/>
  <c r="F38" i="1"/>
  <c r="F40" i="1"/>
  <c r="F41" i="1"/>
  <c r="F42" i="1"/>
  <c r="F43" i="1"/>
  <c r="F44" i="1"/>
  <c r="F46" i="1"/>
  <c r="F47" i="1"/>
  <c r="F48" i="1"/>
  <c r="F49" i="1"/>
  <c r="F50" i="1"/>
  <c r="F52" i="1"/>
  <c r="F53" i="1"/>
  <c r="F54" i="1"/>
  <c r="F55" i="1"/>
  <c r="F56" i="1"/>
  <c r="F58" i="1"/>
  <c r="F59" i="1"/>
  <c r="F60" i="1"/>
  <c r="F61" i="1"/>
  <c r="F62" i="1"/>
  <c r="F64" i="1"/>
  <c r="F65" i="1"/>
  <c r="F66" i="1"/>
  <c r="F67" i="1"/>
  <c r="F68" i="1"/>
  <c r="F70" i="1"/>
  <c r="F71" i="1"/>
  <c r="F72" i="1"/>
  <c r="F73" i="1"/>
  <c r="F74" i="1"/>
  <c r="F76" i="1"/>
  <c r="F77" i="1"/>
  <c r="F78" i="1"/>
  <c r="F79" i="1"/>
  <c r="F80" i="1"/>
  <c r="F82" i="1"/>
  <c r="F83" i="1"/>
  <c r="F84" i="1"/>
  <c r="F85" i="1"/>
  <c r="F86" i="1"/>
  <c r="F88" i="1"/>
  <c r="F89" i="1"/>
  <c r="F90" i="1"/>
  <c r="F91" i="1"/>
  <c r="F92" i="1"/>
  <c r="F94" i="1"/>
  <c r="F95" i="1"/>
  <c r="F96" i="1"/>
  <c r="F97" i="1"/>
  <c r="F98" i="1"/>
  <c r="F100" i="1"/>
  <c r="F101" i="1"/>
  <c r="F102" i="1"/>
  <c r="F103" i="1"/>
  <c r="F104" i="1"/>
  <c r="F10" i="1"/>
  <c r="F11" i="1"/>
  <c r="F12" i="1"/>
  <c r="F13" i="1"/>
  <c r="F14" i="1"/>
  <c r="F5" i="1"/>
  <c r="F6" i="1"/>
  <c r="F7" i="1"/>
  <c r="F8" i="1"/>
  <c r="F4" i="1"/>
  <c r="D101" i="1"/>
  <c r="D102" i="1"/>
  <c r="D103" i="1"/>
  <c r="D104" i="1"/>
  <c r="D100" i="1"/>
  <c r="D95" i="1"/>
  <c r="D96" i="1"/>
  <c r="D97" i="1"/>
  <c r="D98" i="1"/>
  <c r="D94" i="1"/>
  <c r="D89" i="1"/>
  <c r="D90" i="1"/>
  <c r="D91" i="1"/>
  <c r="D92" i="1"/>
  <c r="D88" i="1"/>
  <c r="D83" i="1"/>
  <c r="D84" i="1"/>
  <c r="D85" i="1"/>
  <c r="D86" i="1"/>
  <c r="D82" i="1"/>
  <c r="D77" i="1"/>
  <c r="D78" i="1"/>
  <c r="D79" i="1"/>
  <c r="D80" i="1"/>
  <c r="D76" i="1"/>
  <c r="D71" i="1"/>
  <c r="D72" i="1"/>
  <c r="D73" i="1"/>
  <c r="D74" i="1"/>
  <c r="D70" i="1"/>
  <c r="D65" i="1"/>
  <c r="D66" i="1"/>
  <c r="D67" i="1"/>
  <c r="D68" i="1"/>
  <c r="D64" i="1"/>
  <c r="D59" i="1"/>
  <c r="D60" i="1"/>
  <c r="D61" i="1"/>
  <c r="D62" i="1"/>
  <c r="D58" i="1"/>
  <c r="D53" i="1"/>
  <c r="D54" i="1"/>
  <c r="D55" i="1"/>
  <c r="D56" i="1"/>
  <c r="D52" i="1"/>
  <c r="D47" i="1"/>
  <c r="D48" i="1"/>
  <c r="D49" i="1"/>
  <c r="D50" i="1"/>
  <c r="D46" i="1"/>
  <c r="D41" i="1"/>
  <c r="D42" i="1"/>
  <c r="D43" i="1"/>
  <c r="D44" i="1"/>
  <c r="D40" i="1"/>
  <c r="D35" i="1"/>
  <c r="D36" i="1"/>
  <c r="D37" i="1"/>
  <c r="D38" i="1"/>
  <c r="D34" i="1"/>
  <c r="D29" i="1"/>
  <c r="D30" i="1"/>
  <c r="D31" i="1"/>
  <c r="D32" i="1"/>
  <c r="D28" i="1"/>
  <c r="D23" i="1"/>
  <c r="D24" i="1"/>
  <c r="D25" i="1"/>
  <c r="D26" i="1"/>
  <c r="D22" i="1"/>
  <c r="D17" i="1"/>
  <c r="D18" i="1"/>
  <c r="D19" i="1"/>
  <c r="D20" i="1"/>
  <c r="D16" i="1"/>
  <c r="D11" i="1"/>
  <c r="D12" i="1"/>
  <c r="D13" i="1"/>
  <c r="D14" i="1"/>
  <c r="D10" i="1"/>
  <c r="D5" i="1"/>
  <c r="D6" i="1"/>
  <c r="D7" i="1"/>
  <c r="D8" i="1"/>
  <c r="D4" i="1"/>
  <c r="C85" i="1" l="1"/>
  <c r="C86" i="1" s="1"/>
  <c r="C61" i="1"/>
  <c r="C55" i="1"/>
  <c r="C56" i="1" s="1"/>
  <c r="C19" i="1"/>
</calcChain>
</file>

<file path=xl/sharedStrings.xml><?xml version="1.0" encoding="utf-8"?>
<sst xmlns="http://schemas.openxmlformats.org/spreadsheetml/2006/main" count="120" uniqueCount="35">
  <si>
    <t xml:space="preserve">PEII fund </t>
  </si>
  <si>
    <t>Year</t>
  </si>
  <si>
    <t>TC Cap</t>
  </si>
  <si>
    <t>Log TC Cap</t>
  </si>
  <si>
    <t>EA</t>
  </si>
  <si>
    <t>LMR</t>
  </si>
  <si>
    <t>Mcap</t>
  </si>
  <si>
    <t>TEA</t>
  </si>
  <si>
    <t>RI</t>
  </si>
  <si>
    <t>IFR</t>
  </si>
  <si>
    <t>RnD</t>
  </si>
  <si>
    <t>AIIF</t>
  </si>
  <si>
    <t>AFM</t>
  </si>
  <si>
    <t>AC</t>
  </si>
  <si>
    <t>CPCIF</t>
  </si>
  <si>
    <t>EG</t>
  </si>
  <si>
    <t>ECP</t>
  </si>
  <si>
    <t>EFVI</t>
  </si>
  <si>
    <t>EXC</t>
  </si>
  <si>
    <t>GF</t>
  </si>
  <si>
    <t>MInDEF</t>
  </si>
  <si>
    <t>MKF</t>
  </si>
  <si>
    <t>PH</t>
  </si>
  <si>
    <t>BPL</t>
  </si>
  <si>
    <t>IDFC</t>
  </si>
  <si>
    <t>KC</t>
  </si>
  <si>
    <t>PIC</t>
  </si>
  <si>
    <t>RHM</t>
  </si>
  <si>
    <t>Log EA</t>
  </si>
  <si>
    <t>Log LMR</t>
  </si>
  <si>
    <t>Log Mcap</t>
  </si>
  <si>
    <t>Log TEA</t>
  </si>
  <si>
    <t>Log RI</t>
  </si>
  <si>
    <t>Log IFR</t>
  </si>
  <si>
    <t>Log RnD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</si>
</sst>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0" borderId="0" xfId="0" applyFill="1"/>
    <xf numFmtId="0" fontId="0" fillId="0" borderId="0" xfId="0" applyNumberFormat="1" applyFill="1"/>
    <xf numFmtId="0" fontId="0" fillId="2" borderId="0" xfId="0" applyFill="1"/>
    <xf numFmtId="2" fontId="1" fillId="2" borderId="0" xfId="1" applyNumberFormat="1" applyFill="1"/>
    <xf numFmtId="0" fontId="0" fillId="2" borderId="0" xfId="0" applyNumberForma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2">
    <cellStyle name="Normal" xfId="0" builtinId="0"/>
    <cellStyle name="Normal 2" xfId="1" xr:uid="{9E17EED3-EF3A-4289-A797-0EBBD6F093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298D2-93F8-4AD2-8AEB-7EDB8DE7536D}">
  <dimension ref="A1:R104"/>
  <sheetViews>
    <sheetView tabSelected="1" topLeftCell="G1" workbookViewId="0">
      <selection activeCell="A99" sqref="A99:XFD99"/>
    </sheetView>
  </sheetViews>
  <sheetFormatPr defaultRowHeight="15" x14ac:dyDescent="0.25"/>
  <cols>
    <col min="1" max="1" width="9.28515625" bestFit="1" customWidth="1"/>
    <col min="3" max="3" width="22" customWidth="1"/>
    <col min="4" max="4" width="14.28515625" customWidth="1"/>
    <col min="5" max="5" width="15.7109375" customWidth="1"/>
    <col min="6" max="6" width="15.7109375" style="6" customWidth="1"/>
    <col min="7" max="7" width="16.42578125" customWidth="1"/>
    <col min="8" max="8" width="16.42578125" style="6" customWidth="1"/>
    <col min="9" max="9" width="15.7109375" customWidth="1"/>
    <col min="10" max="10" width="15.7109375" style="7" customWidth="1"/>
    <col min="11" max="11" width="10.42578125" customWidth="1"/>
    <col min="12" max="12" width="10.42578125" style="8" customWidth="1"/>
    <col min="13" max="13" width="14.5703125" customWidth="1"/>
    <col min="14" max="14" width="14.5703125" style="9" customWidth="1"/>
    <col min="15" max="15" width="15.140625" customWidth="1"/>
    <col min="16" max="16" width="15.140625" style="10" customWidth="1"/>
    <col min="17" max="17" width="12.28515625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6" t="s">
        <v>28</v>
      </c>
      <c r="G1" t="s">
        <v>5</v>
      </c>
      <c r="H1" s="6" t="s">
        <v>29</v>
      </c>
      <c r="I1" t="s">
        <v>6</v>
      </c>
      <c r="J1" s="7" t="s">
        <v>30</v>
      </c>
      <c r="K1" t="s">
        <v>7</v>
      </c>
      <c r="L1" s="8" t="s">
        <v>31</v>
      </c>
      <c r="M1" t="s">
        <v>8</v>
      </c>
      <c r="N1" s="9" t="s">
        <v>32</v>
      </c>
      <c r="O1" t="s">
        <v>9</v>
      </c>
      <c r="P1" s="10" t="s">
        <v>33</v>
      </c>
      <c r="Q1" t="s">
        <v>10</v>
      </c>
      <c r="R1" t="s">
        <v>34</v>
      </c>
    </row>
    <row r="3" spans="1:18" s="3" customFormat="1" x14ac:dyDescent="0.25">
      <c r="A3" s="3" t="s">
        <v>11</v>
      </c>
      <c r="B3" s="3">
        <v>2014</v>
      </c>
      <c r="C3" s="3">
        <v>1320000000</v>
      </c>
      <c r="E3" s="3">
        <v>1.8469916036571732</v>
      </c>
      <c r="G3" s="3">
        <v>24.890100479126001</v>
      </c>
      <c r="I3" s="3">
        <v>266.14947930559197</v>
      </c>
      <c r="K3" s="4">
        <v>7</v>
      </c>
      <c r="M3" s="3">
        <v>3.3899537586850341</v>
      </c>
      <c r="O3" s="3">
        <v>6.1360201511335104</v>
      </c>
      <c r="Q3" s="3">
        <v>0.77115</v>
      </c>
    </row>
    <row r="4" spans="1:18" x14ac:dyDescent="0.25">
      <c r="A4" t="s">
        <v>11</v>
      </c>
      <c r="B4">
        <v>2015</v>
      </c>
      <c r="C4" s="1">
        <v>1320000000</v>
      </c>
      <c r="D4">
        <f>LN(C4/C3)</f>
        <v>0</v>
      </c>
      <c r="E4">
        <v>1.1937328012442805</v>
      </c>
      <c r="F4" s="6">
        <f>LN(E4/E3)</f>
        <v>-0.43647294989691054</v>
      </c>
      <c r="G4">
        <v>25.149400711059599</v>
      </c>
      <c r="H4" s="6">
        <f>LN(G4/G3)</f>
        <v>1.0363914376870044E-2</v>
      </c>
      <c r="I4">
        <v>231.70579895915537</v>
      </c>
      <c r="J4" s="7">
        <f>LN(I4/I3)</f>
        <v>-0.13858964421993455</v>
      </c>
      <c r="K4">
        <v>9.1999999999999993</v>
      </c>
      <c r="L4" s="8">
        <f>LN(K4/K3)</f>
        <v>0.27329333499968134</v>
      </c>
      <c r="M4">
        <v>4.0372997058623996</v>
      </c>
      <c r="N4" s="9">
        <f>LN(M4/M3)</f>
        <v>0.1747597980696648</v>
      </c>
      <c r="O4">
        <v>4.5092082779570601</v>
      </c>
      <c r="P4" s="10">
        <f>LN(O4/O3)</f>
        <v>-0.30805475816320765</v>
      </c>
      <c r="Q4">
        <v>0.79845999999999995</v>
      </c>
      <c r="R4">
        <f>LN(Q4/Q3)</f>
        <v>3.4801965304589531E-2</v>
      </c>
    </row>
    <row r="5" spans="1:18" x14ac:dyDescent="0.25">
      <c r="A5" t="s">
        <v>11</v>
      </c>
      <c r="B5">
        <v>2016</v>
      </c>
      <c r="C5" s="1">
        <v>1320000000</v>
      </c>
      <c r="D5" s="11">
        <f t="shared" ref="D5:D8" si="0">LN(C5/C4)</f>
        <v>0</v>
      </c>
      <c r="E5">
        <v>0.39908792955635874</v>
      </c>
      <c r="F5" s="11">
        <f t="shared" ref="F5:F68" si="1">LN(E5/E4)</f>
        <v>-1.0956587169176544</v>
      </c>
      <c r="G5">
        <v>26.536500930786101</v>
      </c>
      <c r="H5" s="11">
        <f t="shared" ref="H5:H68" si="2">LN(G5/G4)</f>
        <v>5.3687111194589111E-2</v>
      </c>
      <c r="I5">
        <v>321.00453880799552</v>
      </c>
      <c r="J5" s="11">
        <f t="shared" ref="J5:J68" si="3">LN(I5/I4)</f>
        <v>0.32598680361645027</v>
      </c>
      <c r="K5">
        <v>6.9</v>
      </c>
      <c r="L5" s="11">
        <f t="shared" ref="L5:L68" si="4">LN(K5/K4)</f>
        <v>-0.28768207245178079</v>
      </c>
      <c r="M5">
        <v>3.0333903395221844</v>
      </c>
      <c r="N5" s="11">
        <f t="shared" ref="N5:N39" si="5">LN(M5/M4)</f>
        <v>-0.28589516093592604</v>
      </c>
      <c r="O5">
        <v>6.5946044145699103</v>
      </c>
      <c r="P5" s="11">
        <f t="shared" ref="P5:P68" si="6">LN(O5/O4)</f>
        <v>0.3801302117630953</v>
      </c>
      <c r="Q5">
        <v>0.81881999999999999</v>
      </c>
      <c r="R5" s="11">
        <f t="shared" ref="R5:R68" si="7">LN(Q5/Q4)</f>
        <v>2.5179407003864434E-2</v>
      </c>
    </row>
    <row r="6" spans="1:18" x14ac:dyDescent="0.25">
      <c r="A6" t="s">
        <v>11</v>
      </c>
      <c r="B6">
        <v>2017</v>
      </c>
      <c r="C6" s="1">
        <v>1320000000</v>
      </c>
      <c r="D6" s="11">
        <f t="shared" si="0"/>
        <v>0</v>
      </c>
      <c r="E6">
        <v>1.4145126258505769</v>
      </c>
      <c r="F6" s="11">
        <f t="shared" si="1"/>
        <v>1.2653585492795885</v>
      </c>
      <c r="G6">
        <v>27.035400390625</v>
      </c>
      <c r="H6" s="11">
        <f t="shared" si="2"/>
        <v>1.8625953938117494E-2</v>
      </c>
      <c r="I6">
        <v>352.15639903719267</v>
      </c>
      <c r="J6" s="11">
        <f t="shared" si="3"/>
        <v>9.262012974696382E-2</v>
      </c>
      <c r="K6">
        <v>10.96</v>
      </c>
      <c r="L6" s="11">
        <f t="shared" si="4"/>
        <v>0.46273086991665585</v>
      </c>
      <c r="M6">
        <v>4.8519665708479325</v>
      </c>
      <c r="N6" s="11">
        <f t="shared" si="5"/>
        <v>0.46970318336336114</v>
      </c>
      <c r="O6">
        <v>5.1810822326374302</v>
      </c>
      <c r="P6" s="11">
        <f t="shared" si="6"/>
        <v>-0.24123784207334786</v>
      </c>
      <c r="Q6">
        <v>0.83214999999999995</v>
      </c>
      <c r="R6" s="11">
        <f t="shared" si="7"/>
        <v>1.6148433554657976E-2</v>
      </c>
    </row>
    <row r="7" spans="1:18" x14ac:dyDescent="0.25">
      <c r="A7" t="s">
        <v>11</v>
      </c>
      <c r="B7">
        <v>2018</v>
      </c>
      <c r="C7" s="1">
        <v>1320000000</v>
      </c>
      <c r="D7" s="11">
        <f t="shared" si="0"/>
        <v>0</v>
      </c>
      <c r="E7">
        <v>0.78705557049509878</v>
      </c>
      <c r="F7" s="11">
        <f t="shared" si="1"/>
        <v>-0.58624146025370594</v>
      </c>
      <c r="G7">
        <v>26.906200408935501</v>
      </c>
      <c r="H7" s="11">
        <f t="shared" si="2"/>
        <v>-4.7903742879097846E-3</v>
      </c>
      <c r="I7">
        <v>234.95890225330891</v>
      </c>
      <c r="J7" s="11">
        <f t="shared" si="3"/>
        <v>-0.40466477754409635</v>
      </c>
      <c r="K7">
        <v>10.865</v>
      </c>
      <c r="L7" s="11">
        <f t="shared" si="4"/>
        <v>-8.7056678114765668E-3</v>
      </c>
      <c r="M7">
        <v>5.9343716888443261</v>
      </c>
      <c r="N7" s="11">
        <f t="shared" si="5"/>
        <v>0.20137705576583298</v>
      </c>
      <c r="O7">
        <v>4.5045774933160496</v>
      </c>
      <c r="P7" s="11">
        <f t="shared" si="6"/>
        <v>-0.1399198591743934</v>
      </c>
      <c r="R7" s="11"/>
    </row>
    <row r="8" spans="1:18" x14ac:dyDescent="0.25">
      <c r="A8" t="s">
        <v>11</v>
      </c>
      <c r="B8">
        <v>2019</v>
      </c>
      <c r="C8" s="1">
        <v>1320000000</v>
      </c>
      <c r="D8" s="11">
        <f t="shared" si="0"/>
        <v>0</v>
      </c>
      <c r="E8">
        <v>0.1525833166642343</v>
      </c>
      <c r="F8" s="11">
        <f t="shared" si="1"/>
        <v>-1.6405880708241132</v>
      </c>
      <c r="G8">
        <v>28.4680995941162</v>
      </c>
      <c r="H8" s="11">
        <f t="shared" si="2"/>
        <v>5.6427389368851395E-2</v>
      </c>
      <c r="I8">
        <v>300.5823301003486</v>
      </c>
      <c r="J8" s="11">
        <f t="shared" si="3"/>
        <v>0.24631107866814525</v>
      </c>
      <c r="K8">
        <v>10.77</v>
      </c>
      <c r="L8" s="11">
        <f t="shared" si="4"/>
        <v>-8.7821225400957874E-3</v>
      </c>
      <c r="M8">
        <v>5.8678212513835417</v>
      </c>
      <c r="N8" s="11">
        <f t="shared" si="5"/>
        <v>-1.1277758830678348E-2</v>
      </c>
      <c r="O8">
        <v>4.1243507248623903</v>
      </c>
      <c r="P8" s="11">
        <f t="shared" si="6"/>
        <v>-8.8185493130145967E-2</v>
      </c>
      <c r="R8" s="11"/>
    </row>
    <row r="9" spans="1:18" s="3" customFormat="1" x14ac:dyDescent="0.25">
      <c r="A9" s="3" t="s">
        <v>12</v>
      </c>
      <c r="B9" s="3">
        <v>2014</v>
      </c>
      <c r="C9" s="3">
        <v>750000000</v>
      </c>
      <c r="E9" s="3">
        <v>1.8469916036571732</v>
      </c>
      <c r="G9" s="3">
        <v>24.890100479126001</v>
      </c>
      <c r="I9" s="3">
        <v>266.14947930559197</v>
      </c>
      <c r="K9" s="4">
        <v>7</v>
      </c>
      <c r="L9" s="3">
        <f t="shared" si="4"/>
        <v>-0.4308543421129839</v>
      </c>
      <c r="M9" s="3">
        <v>3.3899537586850341</v>
      </c>
      <c r="O9" s="3">
        <v>6.1360201511335104</v>
      </c>
      <c r="Q9" s="3">
        <v>0.77115</v>
      </c>
    </row>
    <row r="10" spans="1:18" x14ac:dyDescent="0.25">
      <c r="A10" t="s">
        <v>12</v>
      </c>
      <c r="B10">
        <v>2015</v>
      </c>
      <c r="C10" s="1">
        <v>750000000</v>
      </c>
      <c r="D10">
        <f>LN(C10/C9)</f>
        <v>0</v>
      </c>
      <c r="E10">
        <v>1.1937328012442805</v>
      </c>
      <c r="F10" s="11">
        <f t="shared" si="1"/>
        <v>-0.43647294989691054</v>
      </c>
      <c r="G10">
        <v>25.149400711059599</v>
      </c>
      <c r="H10" s="11">
        <f t="shared" si="2"/>
        <v>1.0363914376870044E-2</v>
      </c>
      <c r="I10">
        <v>231.70579895915537</v>
      </c>
      <c r="J10" s="11">
        <f t="shared" si="3"/>
        <v>-0.13858964421993455</v>
      </c>
      <c r="K10">
        <v>9.1999999999999993</v>
      </c>
      <c r="L10" s="11">
        <f t="shared" si="4"/>
        <v>0.27329333499968134</v>
      </c>
      <c r="M10">
        <v>4.0372997058623996</v>
      </c>
      <c r="N10" s="11">
        <f t="shared" si="5"/>
        <v>0.1747597980696648</v>
      </c>
      <c r="O10">
        <v>4.5092082779570601</v>
      </c>
      <c r="P10" s="11">
        <f t="shared" si="6"/>
        <v>-0.30805475816320765</v>
      </c>
      <c r="Q10">
        <v>0.79845999999999995</v>
      </c>
      <c r="R10" s="11">
        <f t="shared" si="7"/>
        <v>3.4801965304589531E-2</v>
      </c>
    </row>
    <row r="11" spans="1:18" x14ac:dyDescent="0.25">
      <c r="A11" t="s">
        <v>12</v>
      </c>
      <c r="B11">
        <v>2016</v>
      </c>
      <c r="C11" s="1">
        <v>500000000</v>
      </c>
      <c r="D11" s="11">
        <f t="shared" ref="D11:D20" si="8">LN(C11/C10)</f>
        <v>-0.40546510810816444</v>
      </c>
      <c r="E11">
        <v>0.39908792955635874</v>
      </c>
      <c r="F11" s="11">
        <f t="shared" si="1"/>
        <v>-1.0956587169176544</v>
      </c>
      <c r="G11">
        <v>26.536500930786101</v>
      </c>
      <c r="H11" s="11">
        <f t="shared" si="2"/>
        <v>5.3687111194589111E-2</v>
      </c>
      <c r="I11">
        <v>321.00453880799552</v>
      </c>
      <c r="J11" s="11">
        <f t="shared" si="3"/>
        <v>0.32598680361645027</v>
      </c>
      <c r="K11">
        <v>6.9</v>
      </c>
      <c r="L11" s="11">
        <f t="shared" si="4"/>
        <v>-0.28768207245178079</v>
      </c>
      <c r="M11">
        <v>3.0333903395221844</v>
      </c>
      <c r="N11" s="11">
        <f t="shared" si="5"/>
        <v>-0.28589516093592604</v>
      </c>
      <c r="O11">
        <v>6.5946044145699103</v>
      </c>
      <c r="P11" s="11">
        <f t="shared" si="6"/>
        <v>0.3801302117630953</v>
      </c>
      <c r="Q11">
        <v>0.81881999999999999</v>
      </c>
      <c r="R11" s="11">
        <f t="shared" si="7"/>
        <v>2.5179407003864434E-2</v>
      </c>
    </row>
    <row r="12" spans="1:18" x14ac:dyDescent="0.25">
      <c r="A12" t="s">
        <v>12</v>
      </c>
      <c r="B12">
        <v>2017</v>
      </c>
      <c r="C12" s="1">
        <v>500000000</v>
      </c>
      <c r="D12" s="11">
        <f t="shared" si="8"/>
        <v>0</v>
      </c>
      <c r="E12">
        <v>1.4145126258505769</v>
      </c>
      <c r="F12" s="11">
        <f t="shared" si="1"/>
        <v>1.2653585492795885</v>
      </c>
      <c r="G12">
        <v>27.035400390625</v>
      </c>
      <c r="H12" s="11">
        <f t="shared" si="2"/>
        <v>1.8625953938117494E-2</v>
      </c>
      <c r="I12">
        <v>352.15639903719267</v>
      </c>
      <c r="J12" s="11">
        <f t="shared" si="3"/>
        <v>9.262012974696382E-2</v>
      </c>
      <c r="K12">
        <v>10.96</v>
      </c>
      <c r="L12" s="11">
        <f t="shared" si="4"/>
        <v>0.46273086991665585</v>
      </c>
      <c r="M12">
        <v>4.8519665708479325</v>
      </c>
      <c r="N12" s="11">
        <f t="shared" si="5"/>
        <v>0.46970318336336114</v>
      </c>
      <c r="O12">
        <v>5.1810822326374302</v>
      </c>
      <c r="P12" s="11">
        <f t="shared" si="6"/>
        <v>-0.24123784207334786</v>
      </c>
      <c r="Q12">
        <v>0.83214999999999995</v>
      </c>
      <c r="R12" s="11">
        <f t="shared" si="7"/>
        <v>1.6148433554657976E-2</v>
      </c>
    </row>
    <row r="13" spans="1:18" x14ac:dyDescent="0.25">
      <c r="A13" t="s">
        <v>12</v>
      </c>
      <c r="B13">
        <v>2018</v>
      </c>
      <c r="C13" s="1">
        <v>500000000</v>
      </c>
      <c r="D13" s="11">
        <f t="shared" si="8"/>
        <v>0</v>
      </c>
      <c r="E13">
        <v>0.78705557049509878</v>
      </c>
      <c r="F13" s="11">
        <f t="shared" si="1"/>
        <v>-0.58624146025370594</v>
      </c>
      <c r="G13">
        <v>26.906200408935501</v>
      </c>
      <c r="H13" s="11">
        <f t="shared" si="2"/>
        <v>-4.7903742879097846E-3</v>
      </c>
      <c r="I13">
        <v>234.95890225330891</v>
      </c>
      <c r="J13" s="11">
        <f t="shared" si="3"/>
        <v>-0.40466477754409635</v>
      </c>
      <c r="K13">
        <v>10.865</v>
      </c>
      <c r="L13" s="11">
        <f t="shared" si="4"/>
        <v>-8.7056678114765668E-3</v>
      </c>
      <c r="M13">
        <v>5.9343716888443261</v>
      </c>
      <c r="N13" s="11">
        <f t="shared" si="5"/>
        <v>0.20137705576583298</v>
      </c>
      <c r="O13">
        <v>4.5045774933160496</v>
      </c>
      <c r="P13" s="11">
        <f t="shared" si="6"/>
        <v>-0.1399198591743934</v>
      </c>
      <c r="R13" s="11"/>
    </row>
    <row r="14" spans="1:18" x14ac:dyDescent="0.25">
      <c r="A14" t="s">
        <v>12</v>
      </c>
      <c r="B14">
        <v>2019</v>
      </c>
      <c r="C14" s="1">
        <v>500000000</v>
      </c>
      <c r="D14" s="11">
        <f t="shared" si="8"/>
        <v>0</v>
      </c>
      <c r="E14">
        <v>0.1525833166642343</v>
      </c>
      <c r="F14" s="11">
        <f t="shared" si="1"/>
        <v>-1.6405880708241132</v>
      </c>
      <c r="G14">
        <v>28.4680995941162</v>
      </c>
      <c r="H14" s="11">
        <f t="shared" si="2"/>
        <v>5.6427389368851395E-2</v>
      </c>
      <c r="I14">
        <v>300.5823301003486</v>
      </c>
      <c r="J14" s="11">
        <f t="shared" si="3"/>
        <v>0.24631107866814525</v>
      </c>
      <c r="K14">
        <v>10.77</v>
      </c>
      <c r="L14" s="11">
        <f t="shared" si="4"/>
        <v>-8.7821225400957874E-3</v>
      </c>
      <c r="M14">
        <v>5.8678212513835417</v>
      </c>
      <c r="N14" s="11">
        <f t="shared" si="5"/>
        <v>-1.1277758830678348E-2</v>
      </c>
      <c r="O14">
        <v>4.1243507248623903</v>
      </c>
      <c r="P14" s="11">
        <f t="shared" si="6"/>
        <v>-8.8185493130145967E-2</v>
      </c>
      <c r="R14" s="11"/>
    </row>
    <row r="15" spans="1:18" s="3" customFormat="1" x14ac:dyDescent="0.25">
      <c r="A15" s="3" t="s">
        <v>13</v>
      </c>
      <c r="B15" s="3">
        <v>2014</v>
      </c>
      <c r="C15" s="3">
        <v>809536000</v>
      </c>
      <c r="E15" s="3">
        <v>1.8469916036571732</v>
      </c>
      <c r="G15" s="3">
        <v>24.890100479126001</v>
      </c>
      <c r="I15" s="3">
        <v>266.14947930559197</v>
      </c>
      <c r="K15" s="4">
        <v>7</v>
      </c>
      <c r="L15" s="3">
        <f t="shared" si="4"/>
        <v>-0.4308543421129839</v>
      </c>
      <c r="M15" s="3">
        <v>3.3899537586850341</v>
      </c>
      <c r="O15" s="3">
        <v>6.1360201511335104</v>
      </c>
      <c r="Q15" s="3">
        <v>0.77115</v>
      </c>
    </row>
    <row r="16" spans="1:18" x14ac:dyDescent="0.25">
      <c r="A16" t="s">
        <v>13</v>
      </c>
      <c r="B16">
        <v>2015</v>
      </c>
      <c r="C16" s="1">
        <v>997185000</v>
      </c>
      <c r="D16" s="11">
        <f>LN(C16/C15)</f>
        <v>0.20847506539326216</v>
      </c>
      <c r="E16">
        <v>1.1937328012442805</v>
      </c>
      <c r="F16" s="11">
        <f t="shared" si="1"/>
        <v>-0.43647294989691054</v>
      </c>
      <c r="G16">
        <v>25.149400711059599</v>
      </c>
      <c r="H16" s="11">
        <f t="shared" si="2"/>
        <v>1.0363914376870044E-2</v>
      </c>
      <c r="I16">
        <v>231.70579895915537</v>
      </c>
      <c r="J16" s="11">
        <f t="shared" si="3"/>
        <v>-0.13858964421993455</v>
      </c>
      <c r="K16">
        <v>9.1999999999999993</v>
      </c>
      <c r="L16" s="11">
        <f t="shared" si="4"/>
        <v>0.27329333499968134</v>
      </c>
      <c r="M16">
        <v>4.0372997058623996</v>
      </c>
      <c r="N16" s="11">
        <f t="shared" si="5"/>
        <v>0.1747597980696648</v>
      </c>
      <c r="O16">
        <v>4.5092082779570601</v>
      </c>
      <c r="P16" s="11">
        <f t="shared" si="6"/>
        <v>-0.30805475816320765</v>
      </c>
      <c r="Q16">
        <v>0.79845999999999995</v>
      </c>
      <c r="R16" s="11">
        <f t="shared" si="7"/>
        <v>3.4801965304589531E-2</v>
      </c>
    </row>
    <row r="17" spans="1:18" x14ac:dyDescent="0.25">
      <c r="A17" t="s">
        <v>13</v>
      </c>
      <c r="B17">
        <v>2016</v>
      </c>
      <c r="C17" s="1">
        <v>1023765000</v>
      </c>
      <c r="D17" s="11">
        <f t="shared" ref="D17:D20" si="9">LN(C17/C16)</f>
        <v>2.6305977656252557E-2</v>
      </c>
      <c r="E17">
        <v>0.39908792955635874</v>
      </c>
      <c r="F17" s="11">
        <f t="shared" si="1"/>
        <v>-1.0956587169176544</v>
      </c>
      <c r="G17">
        <v>26.536500930786101</v>
      </c>
      <c r="H17" s="11">
        <f t="shared" si="2"/>
        <v>5.3687111194589111E-2</v>
      </c>
      <c r="I17">
        <v>321.00453880799552</v>
      </c>
      <c r="J17" s="11">
        <f t="shared" si="3"/>
        <v>0.32598680361645027</v>
      </c>
      <c r="K17">
        <v>6.9</v>
      </c>
      <c r="L17" s="11">
        <f t="shared" si="4"/>
        <v>-0.28768207245178079</v>
      </c>
      <c r="M17">
        <v>3.0333903395221844</v>
      </c>
      <c r="N17" s="11">
        <f t="shared" si="5"/>
        <v>-0.28589516093592604</v>
      </c>
      <c r="O17">
        <v>6.5946044145699103</v>
      </c>
      <c r="P17" s="11">
        <f t="shared" si="6"/>
        <v>0.3801302117630953</v>
      </c>
      <c r="Q17">
        <v>0.81881999999999999</v>
      </c>
      <c r="R17" s="11">
        <f t="shared" si="7"/>
        <v>2.5179407003864434E-2</v>
      </c>
    </row>
    <row r="18" spans="1:18" x14ac:dyDescent="0.25">
      <c r="A18" t="s">
        <v>13</v>
      </c>
      <c r="B18">
        <v>2017</v>
      </c>
      <c r="C18" s="1">
        <v>1055520000</v>
      </c>
      <c r="D18" s="11">
        <f t="shared" si="9"/>
        <v>3.0546528399969193E-2</v>
      </c>
      <c r="E18">
        <v>1.4145126258505769</v>
      </c>
      <c r="F18" s="11">
        <f t="shared" si="1"/>
        <v>1.2653585492795885</v>
      </c>
      <c r="G18">
        <v>27.035400390625</v>
      </c>
      <c r="H18" s="11">
        <f t="shared" si="2"/>
        <v>1.8625953938117494E-2</v>
      </c>
      <c r="I18">
        <v>352.15639903719267</v>
      </c>
      <c r="J18" s="11">
        <f t="shared" si="3"/>
        <v>9.262012974696382E-2</v>
      </c>
      <c r="K18">
        <v>10.96</v>
      </c>
      <c r="L18" s="11">
        <f t="shared" si="4"/>
        <v>0.46273086991665585</v>
      </c>
      <c r="M18">
        <v>4.8519665708479325</v>
      </c>
      <c r="N18" s="11">
        <f t="shared" si="5"/>
        <v>0.46970318336336114</v>
      </c>
      <c r="O18">
        <v>5.1810822326374302</v>
      </c>
      <c r="P18" s="11">
        <f t="shared" si="6"/>
        <v>-0.24123784207334786</v>
      </c>
      <c r="Q18">
        <v>0.83214999999999995</v>
      </c>
      <c r="R18" s="11">
        <f t="shared" si="7"/>
        <v>1.6148433554657976E-2</v>
      </c>
    </row>
    <row r="19" spans="1:18" x14ac:dyDescent="0.25">
      <c r="A19" t="s">
        <v>13</v>
      </c>
      <c r="B19">
        <v>2018</v>
      </c>
      <c r="C19" s="1">
        <f>AVERAGE(C18,C20)</f>
        <v>530437500</v>
      </c>
      <c r="D19" s="11">
        <f t="shared" si="9"/>
        <v>-0.68808667774466503</v>
      </c>
      <c r="E19">
        <v>0.78705557049509878</v>
      </c>
      <c r="F19" s="11">
        <f t="shared" si="1"/>
        <v>-0.58624146025370594</v>
      </c>
      <c r="G19">
        <v>26.906200408935501</v>
      </c>
      <c r="H19" s="11">
        <f t="shared" si="2"/>
        <v>-4.7903742879097846E-3</v>
      </c>
      <c r="I19">
        <v>234.95890225330891</v>
      </c>
      <c r="J19" s="11">
        <f t="shared" si="3"/>
        <v>-0.40466477754409635</v>
      </c>
      <c r="K19">
        <v>10.865</v>
      </c>
      <c r="L19" s="11">
        <f t="shared" si="4"/>
        <v>-8.7056678114765668E-3</v>
      </c>
      <c r="M19">
        <v>5.9343716888443261</v>
      </c>
      <c r="N19" s="11">
        <f t="shared" si="5"/>
        <v>0.20137705576583298</v>
      </c>
      <c r="O19">
        <v>4.5045774933160496</v>
      </c>
      <c r="P19" s="11">
        <f t="shared" si="6"/>
        <v>-0.1399198591743934</v>
      </c>
      <c r="R19" s="11"/>
    </row>
    <row r="20" spans="1:18" x14ac:dyDescent="0.25">
      <c r="A20" t="s">
        <v>13</v>
      </c>
      <c r="B20">
        <v>2019</v>
      </c>
      <c r="C20" s="1">
        <v>5355000</v>
      </c>
      <c r="D20" s="11">
        <f t="shared" si="9"/>
        <v>-4.5956714338301836</v>
      </c>
      <c r="E20">
        <v>0.1525833166642343</v>
      </c>
      <c r="F20" s="11">
        <f t="shared" si="1"/>
        <v>-1.6405880708241132</v>
      </c>
      <c r="G20">
        <v>28.4680995941162</v>
      </c>
      <c r="H20" s="11">
        <f t="shared" si="2"/>
        <v>5.6427389368851395E-2</v>
      </c>
      <c r="I20">
        <v>300.5823301003486</v>
      </c>
      <c r="J20" s="11">
        <f t="shared" si="3"/>
        <v>0.24631107866814525</v>
      </c>
      <c r="K20">
        <v>10.77</v>
      </c>
      <c r="L20" s="11">
        <f t="shared" si="4"/>
        <v>-8.7821225400957874E-3</v>
      </c>
      <c r="M20">
        <v>5.8678212513835417</v>
      </c>
      <c r="N20" s="11">
        <f t="shared" si="5"/>
        <v>-1.1277758830678348E-2</v>
      </c>
      <c r="O20">
        <v>4.1243507248623903</v>
      </c>
      <c r="P20" s="11">
        <f t="shared" si="6"/>
        <v>-8.8185493130145967E-2</v>
      </c>
      <c r="R20" s="11"/>
    </row>
    <row r="21" spans="1:18" s="3" customFormat="1" x14ac:dyDescent="0.25">
      <c r="A21" s="3" t="s">
        <v>23</v>
      </c>
      <c r="B21" s="3">
        <v>2014</v>
      </c>
      <c r="C21" s="3">
        <v>400000000</v>
      </c>
      <c r="E21" s="3">
        <v>1.8469916036571732</v>
      </c>
      <c r="G21" s="3">
        <v>24.890100479126001</v>
      </c>
      <c r="I21" s="3">
        <v>266.14947930559197</v>
      </c>
      <c r="K21" s="4">
        <v>7</v>
      </c>
      <c r="L21" s="3">
        <f t="shared" si="4"/>
        <v>-0.4308543421129839</v>
      </c>
      <c r="M21" s="3">
        <v>3.3899537586850341</v>
      </c>
      <c r="O21" s="3">
        <v>6.1360201511335104</v>
      </c>
      <c r="Q21" s="3">
        <v>0.77115</v>
      </c>
    </row>
    <row r="22" spans="1:18" x14ac:dyDescent="0.25">
      <c r="A22" t="s">
        <v>23</v>
      </c>
      <c r="B22">
        <v>2015</v>
      </c>
      <c r="C22" s="1">
        <v>400000000</v>
      </c>
      <c r="D22">
        <f>LN(C22/C21)</f>
        <v>0</v>
      </c>
      <c r="E22">
        <v>1.1937328012442805</v>
      </c>
      <c r="F22" s="11">
        <f t="shared" si="1"/>
        <v>-0.43647294989691054</v>
      </c>
      <c r="G22">
        <v>25.149400711059599</v>
      </c>
      <c r="H22" s="11">
        <f t="shared" si="2"/>
        <v>1.0363914376870044E-2</v>
      </c>
      <c r="I22">
        <v>231.70579895915537</v>
      </c>
      <c r="J22" s="11">
        <f t="shared" si="3"/>
        <v>-0.13858964421993455</v>
      </c>
      <c r="K22">
        <v>9.1999999999999993</v>
      </c>
      <c r="L22" s="11">
        <f t="shared" si="4"/>
        <v>0.27329333499968134</v>
      </c>
      <c r="M22">
        <v>4.0372997058623996</v>
      </c>
      <c r="N22" s="11">
        <f t="shared" si="5"/>
        <v>0.1747597980696648</v>
      </c>
      <c r="O22">
        <v>4.5092082779570601</v>
      </c>
      <c r="P22" s="11">
        <f t="shared" si="6"/>
        <v>-0.30805475816320765</v>
      </c>
      <c r="Q22">
        <v>0.79845999999999995</v>
      </c>
      <c r="R22" s="11">
        <f t="shared" si="7"/>
        <v>3.4801965304589531E-2</v>
      </c>
    </row>
    <row r="23" spans="1:18" x14ac:dyDescent="0.25">
      <c r="A23" t="s">
        <v>23</v>
      </c>
      <c r="B23">
        <v>2016</v>
      </c>
      <c r="C23" s="1">
        <v>400000000</v>
      </c>
      <c r="D23" s="11">
        <f t="shared" ref="D23:D26" si="10">LN(C23/C22)</f>
        <v>0</v>
      </c>
      <c r="E23">
        <v>0.39908792955635874</v>
      </c>
      <c r="F23" s="11">
        <f t="shared" si="1"/>
        <v>-1.0956587169176544</v>
      </c>
      <c r="G23">
        <v>26.536500930786101</v>
      </c>
      <c r="H23" s="11">
        <f t="shared" si="2"/>
        <v>5.3687111194589111E-2</v>
      </c>
      <c r="I23">
        <v>321.00453880799552</v>
      </c>
      <c r="J23" s="11">
        <f t="shared" si="3"/>
        <v>0.32598680361645027</v>
      </c>
      <c r="K23">
        <v>6.9</v>
      </c>
      <c r="L23" s="11">
        <f t="shared" si="4"/>
        <v>-0.28768207245178079</v>
      </c>
      <c r="M23">
        <v>3.0333903395221844</v>
      </c>
      <c r="N23" s="11">
        <f t="shared" si="5"/>
        <v>-0.28589516093592604</v>
      </c>
      <c r="O23">
        <v>6.5946044145699103</v>
      </c>
      <c r="P23" s="11">
        <f t="shared" si="6"/>
        <v>0.3801302117630953</v>
      </c>
      <c r="Q23">
        <v>0.81881999999999999</v>
      </c>
      <c r="R23" s="11">
        <f t="shared" si="7"/>
        <v>2.5179407003864434E-2</v>
      </c>
    </row>
    <row r="24" spans="1:18" x14ac:dyDescent="0.25">
      <c r="A24" t="s">
        <v>23</v>
      </c>
      <c r="B24">
        <v>2017</v>
      </c>
      <c r="C24" s="1">
        <v>400000000</v>
      </c>
      <c r="D24" s="11">
        <f t="shared" si="10"/>
        <v>0</v>
      </c>
      <c r="E24">
        <v>1.4145126258505769</v>
      </c>
      <c r="F24" s="11">
        <f t="shared" si="1"/>
        <v>1.2653585492795885</v>
      </c>
      <c r="G24">
        <v>27.035400390625</v>
      </c>
      <c r="H24" s="11">
        <f t="shared" si="2"/>
        <v>1.8625953938117494E-2</v>
      </c>
      <c r="I24">
        <v>352.15639903719267</v>
      </c>
      <c r="J24" s="11">
        <f t="shared" si="3"/>
        <v>9.262012974696382E-2</v>
      </c>
      <c r="K24">
        <v>10.96</v>
      </c>
      <c r="L24" s="11">
        <f t="shared" si="4"/>
        <v>0.46273086991665585</v>
      </c>
      <c r="M24">
        <v>4.8519665708479325</v>
      </c>
      <c r="N24" s="11">
        <f t="shared" si="5"/>
        <v>0.46970318336336114</v>
      </c>
      <c r="O24">
        <v>5.1810822326374302</v>
      </c>
      <c r="P24" s="11">
        <f t="shared" si="6"/>
        <v>-0.24123784207334786</v>
      </c>
      <c r="Q24">
        <v>0.83214999999999995</v>
      </c>
      <c r="R24" s="11">
        <f t="shared" si="7"/>
        <v>1.6148433554657976E-2</v>
      </c>
    </row>
    <row r="25" spans="1:18" x14ac:dyDescent="0.25">
      <c r="A25" t="s">
        <v>23</v>
      </c>
      <c r="B25">
        <v>2018</v>
      </c>
      <c r="C25" s="1">
        <v>400000000</v>
      </c>
      <c r="D25" s="11">
        <f t="shared" si="10"/>
        <v>0</v>
      </c>
      <c r="E25">
        <v>0.78705557049509878</v>
      </c>
      <c r="F25" s="11">
        <f t="shared" si="1"/>
        <v>-0.58624146025370594</v>
      </c>
      <c r="G25">
        <v>26.906200408935501</v>
      </c>
      <c r="H25" s="11">
        <f t="shared" si="2"/>
        <v>-4.7903742879097846E-3</v>
      </c>
      <c r="I25">
        <v>234.95890225330891</v>
      </c>
      <c r="J25" s="11">
        <f t="shared" si="3"/>
        <v>-0.40466477754409635</v>
      </c>
      <c r="K25">
        <v>10.865</v>
      </c>
      <c r="L25" s="11">
        <f t="shared" si="4"/>
        <v>-8.7056678114765668E-3</v>
      </c>
      <c r="M25">
        <v>5.9343716888443261</v>
      </c>
      <c r="N25" s="11">
        <f t="shared" si="5"/>
        <v>0.20137705576583298</v>
      </c>
      <c r="O25">
        <v>4.5045774933160496</v>
      </c>
      <c r="P25" s="11">
        <f t="shared" si="6"/>
        <v>-0.1399198591743934</v>
      </c>
      <c r="R25" s="11"/>
    </row>
    <row r="26" spans="1:18" x14ac:dyDescent="0.25">
      <c r="A26" t="s">
        <v>23</v>
      </c>
      <c r="B26">
        <v>2019</v>
      </c>
      <c r="C26" s="1">
        <v>400000000</v>
      </c>
      <c r="D26" s="11">
        <f t="shared" si="10"/>
        <v>0</v>
      </c>
      <c r="E26">
        <v>0.1525833166642343</v>
      </c>
      <c r="F26" s="11">
        <f t="shared" si="1"/>
        <v>-1.6405880708241132</v>
      </c>
      <c r="G26">
        <v>28.4680995941162</v>
      </c>
      <c r="H26" s="11">
        <f t="shared" si="2"/>
        <v>5.6427389368851395E-2</v>
      </c>
      <c r="I26">
        <v>300.5823301003486</v>
      </c>
      <c r="J26" s="11">
        <f t="shared" si="3"/>
        <v>0.24631107866814525</v>
      </c>
      <c r="K26">
        <v>10.77</v>
      </c>
      <c r="L26" s="11">
        <f t="shared" si="4"/>
        <v>-8.7821225400957874E-3</v>
      </c>
      <c r="M26">
        <v>5.8678212513835417</v>
      </c>
      <c r="N26" s="11">
        <f t="shared" si="5"/>
        <v>-1.1277758830678348E-2</v>
      </c>
      <c r="O26">
        <v>4.1243507248623903</v>
      </c>
      <c r="P26" s="11">
        <f t="shared" si="6"/>
        <v>-8.8185493130145967E-2</v>
      </c>
      <c r="R26" s="11"/>
    </row>
    <row r="27" spans="1:18" s="3" customFormat="1" x14ac:dyDescent="0.25">
      <c r="A27" s="3" t="s">
        <v>14</v>
      </c>
      <c r="B27" s="3">
        <v>2014</v>
      </c>
      <c r="C27" s="3">
        <v>1500000000</v>
      </c>
      <c r="E27" s="3">
        <v>1.8469916036571732</v>
      </c>
      <c r="G27" s="3">
        <v>24.890100479126001</v>
      </c>
      <c r="I27" s="3">
        <v>266.14947930559197</v>
      </c>
      <c r="K27" s="4">
        <v>7</v>
      </c>
      <c r="L27" s="3">
        <f t="shared" si="4"/>
        <v>-0.4308543421129839</v>
      </c>
      <c r="M27" s="3">
        <v>3.3899537586850341</v>
      </c>
      <c r="O27" s="3">
        <v>6.1360201511335104</v>
      </c>
      <c r="Q27" s="3">
        <v>0.77115</v>
      </c>
    </row>
    <row r="28" spans="1:18" x14ac:dyDescent="0.25">
      <c r="A28" t="s">
        <v>14</v>
      </c>
      <c r="B28">
        <v>2015</v>
      </c>
      <c r="C28" s="1">
        <v>1700000000</v>
      </c>
      <c r="D28">
        <f>LN(C28/C27)</f>
        <v>0.12516314295400599</v>
      </c>
      <c r="E28">
        <v>1.1937328012442805</v>
      </c>
      <c r="F28" s="11">
        <f t="shared" si="1"/>
        <v>-0.43647294989691054</v>
      </c>
      <c r="G28">
        <v>25.149400711059599</v>
      </c>
      <c r="H28" s="11">
        <f t="shared" si="2"/>
        <v>1.0363914376870044E-2</v>
      </c>
      <c r="I28">
        <v>231.70579895915537</v>
      </c>
      <c r="J28" s="11">
        <f t="shared" si="3"/>
        <v>-0.13858964421993455</v>
      </c>
      <c r="K28">
        <v>9.1999999999999993</v>
      </c>
      <c r="L28" s="11">
        <f t="shared" si="4"/>
        <v>0.27329333499968134</v>
      </c>
      <c r="M28">
        <v>4.0372997058623996</v>
      </c>
      <c r="N28" s="11">
        <f t="shared" si="5"/>
        <v>0.1747597980696648</v>
      </c>
      <c r="O28">
        <v>4.5092082779570601</v>
      </c>
      <c r="P28" s="11">
        <f t="shared" si="6"/>
        <v>-0.30805475816320765</v>
      </c>
      <c r="Q28">
        <v>0.79845999999999995</v>
      </c>
      <c r="R28" s="11">
        <f t="shared" si="7"/>
        <v>3.4801965304589531E-2</v>
      </c>
    </row>
    <row r="29" spans="1:18" x14ac:dyDescent="0.25">
      <c r="A29" t="s">
        <v>14</v>
      </c>
      <c r="B29">
        <v>2016</v>
      </c>
      <c r="C29" s="1">
        <v>2545762300</v>
      </c>
      <c r="D29" s="11">
        <f t="shared" ref="D29:D32" si="11">LN(C29/C28)</f>
        <v>0.40380188257784383</v>
      </c>
      <c r="E29">
        <v>0.39908792955635874</v>
      </c>
      <c r="F29" s="11">
        <f t="shared" si="1"/>
        <v>-1.0956587169176544</v>
      </c>
      <c r="G29">
        <v>26.536500930786101</v>
      </c>
      <c r="H29" s="11">
        <f t="shared" si="2"/>
        <v>5.3687111194589111E-2</v>
      </c>
      <c r="I29">
        <v>321.00453880799552</v>
      </c>
      <c r="J29" s="11">
        <f t="shared" si="3"/>
        <v>0.32598680361645027</v>
      </c>
      <c r="K29">
        <v>6.9</v>
      </c>
      <c r="L29" s="11">
        <f t="shared" si="4"/>
        <v>-0.28768207245178079</v>
      </c>
      <c r="M29">
        <v>3.0333903395221844</v>
      </c>
      <c r="N29" s="11">
        <f t="shared" si="5"/>
        <v>-0.28589516093592604</v>
      </c>
      <c r="O29">
        <v>6.5946044145699103</v>
      </c>
      <c r="P29" s="11">
        <f t="shared" si="6"/>
        <v>0.3801302117630953</v>
      </c>
      <c r="Q29">
        <v>0.81881999999999999</v>
      </c>
      <c r="R29" s="11">
        <f t="shared" si="7"/>
        <v>2.5179407003864434E-2</v>
      </c>
    </row>
    <row r="30" spans="1:18" x14ac:dyDescent="0.25">
      <c r="A30" t="s">
        <v>14</v>
      </c>
      <c r="B30">
        <v>2017</v>
      </c>
      <c r="C30" s="1">
        <v>2624726400</v>
      </c>
      <c r="D30" s="11">
        <f t="shared" si="11"/>
        <v>3.0546528399969193E-2</v>
      </c>
      <c r="E30">
        <v>1.4145126258505769</v>
      </c>
      <c r="F30" s="11">
        <f t="shared" si="1"/>
        <v>1.2653585492795885</v>
      </c>
      <c r="G30">
        <v>27.035400390625</v>
      </c>
      <c r="H30" s="11">
        <f t="shared" si="2"/>
        <v>1.8625953938117494E-2</v>
      </c>
      <c r="I30">
        <v>352.15639903719267</v>
      </c>
      <c r="J30" s="11">
        <f t="shared" si="3"/>
        <v>9.262012974696382E-2</v>
      </c>
      <c r="K30">
        <v>10.96</v>
      </c>
      <c r="L30" s="11">
        <f t="shared" si="4"/>
        <v>0.46273086991665585</v>
      </c>
      <c r="M30">
        <v>4.8519665708479325</v>
      </c>
      <c r="N30" s="11">
        <f t="shared" si="5"/>
        <v>0.46970318336336114</v>
      </c>
      <c r="O30">
        <v>5.1810822326374302</v>
      </c>
      <c r="P30" s="11">
        <f t="shared" si="6"/>
        <v>-0.24123784207334786</v>
      </c>
      <c r="Q30">
        <v>0.83214999999999995</v>
      </c>
      <c r="R30" s="11">
        <f t="shared" si="7"/>
        <v>1.6148433554657976E-2</v>
      </c>
    </row>
    <row r="31" spans="1:18" x14ac:dyDescent="0.25">
      <c r="A31" t="s">
        <v>14</v>
      </c>
      <c r="B31">
        <v>2018</v>
      </c>
      <c r="C31" s="1">
        <v>1717997175</v>
      </c>
      <c r="D31" s="11">
        <f t="shared" si="11"/>
        <v>-0.42381748283317167</v>
      </c>
      <c r="E31">
        <v>0.78705557049509878</v>
      </c>
      <c r="F31" s="11">
        <f t="shared" si="1"/>
        <v>-0.58624146025370594</v>
      </c>
      <c r="G31">
        <v>26.906200408935501</v>
      </c>
      <c r="H31" s="11">
        <f t="shared" si="2"/>
        <v>-4.7903742879097846E-3</v>
      </c>
      <c r="I31">
        <v>234.95890225330891</v>
      </c>
      <c r="J31" s="11">
        <f t="shared" si="3"/>
        <v>-0.40466477754409635</v>
      </c>
      <c r="K31">
        <v>10.865</v>
      </c>
      <c r="L31" s="11">
        <f t="shared" si="4"/>
        <v>-8.7056678114765668E-3</v>
      </c>
      <c r="M31">
        <v>5.9343716888443261</v>
      </c>
      <c r="N31" s="11">
        <f t="shared" si="5"/>
        <v>0.20137705576583298</v>
      </c>
      <c r="O31">
        <v>4.5045774933160496</v>
      </c>
      <c r="P31" s="11">
        <f t="shared" si="6"/>
        <v>-0.1399198591743934</v>
      </c>
      <c r="R31" s="11" t="e">
        <f t="shared" si="7"/>
        <v>#NUM!</v>
      </c>
    </row>
    <row r="32" spans="1:18" x14ac:dyDescent="0.25">
      <c r="A32" t="s">
        <v>14</v>
      </c>
      <c r="B32">
        <v>2019</v>
      </c>
      <c r="C32" s="1">
        <v>1717997175</v>
      </c>
      <c r="D32" s="11">
        <f t="shared" si="11"/>
        <v>0</v>
      </c>
      <c r="E32">
        <v>0.1525833166642343</v>
      </c>
      <c r="F32" s="11">
        <f t="shared" si="1"/>
        <v>-1.6405880708241132</v>
      </c>
      <c r="G32">
        <v>28.4680995941162</v>
      </c>
      <c r="H32" s="11">
        <f t="shared" si="2"/>
        <v>5.6427389368851395E-2</v>
      </c>
      <c r="I32">
        <v>300.5823301003486</v>
      </c>
      <c r="J32" s="11">
        <f t="shared" si="3"/>
        <v>0.24631107866814525</v>
      </c>
      <c r="K32">
        <v>10.77</v>
      </c>
      <c r="L32" s="11">
        <f t="shared" si="4"/>
        <v>-8.7821225400957874E-3</v>
      </c>
      <c r="M32">
        <v>5.8678212513835417</v>
      </c>
      <c r="N32" s="11">
        <f t="shared" si="5"/>
        <v>-1.1277758830678348E-2</v>
      </c>
      <c r="O32">
        <v>4.1243507248623903</v>
      </c>
      <c r="P32" s="11">
        <f t="shared" si="6"/>
        <v>-8.8185493130145967E-2</v>
      </c>
      <c r="R32" s="11" t="e">
        <f t="shared" si="7"/>
        <v>#DIV/0!</v>
      </c>
    </row>
    <row r="33" spans="1:18" s="3" customFormat="1" x14ac:dyDescent="0.25">
      <c r="A33" s="3" t="s">
        <v>15</v>
      </c>
      <c r="B33" s="3">
        <v>2014</v>
      </c>
      <c r="C33" s="3">
        <v>186000000</v>
      </c>
      <c r="E33" s="3">
        <v>1.8469916036571732</v>
      </c>
      <c r="G33" s="3">
        <v>24.890100479126001</v>
      </c>
      <c r="I33" s="3">
        <v>266.14947930559197</v>
      </c>
      <c r="K33" s="4">
        <v>7</v>
      </c>
      <c r="L33" s="3">
        <f t="shared" si="4"/>
        <v>-0.4308543421129839</v>
      </c>
      <c r="M33" s="3">
        <v>3.3899537586850341</v>
      </c>
      <c r="O33" s="3">
        <v>6.1360201511335104</v>
      </c>
      <c r="Q33" s="3">
        <v>0.77115</v>
      </c>
    </row>
    <row r="34" spans="1:18" x14ac:dyDescent="0.25">
      <c r="A34" t="s">
        <v>15</v>
      </c>
      <c r="B34">
        <v>2015</v>
      </c>
      <c r="C34" s="1">
        <v>161000000</v>
      </c>
      <c r="D34">
        <f>LN(C34/C33)</f>
        <v>-0.14434230872873824</v>
      </c>
      <c r="E34">
        <v>1.1937328012442805</v>
      </c>
      <c r="F34" s="11">
        <f t="shared" si="1"/>
        <v>-0.43647294989691054</v>
      </c>
      <c r="G34">
        <v>25.149400711059599</v>
      </c>
      <c r="H34" s="11">
        <f t="shared" si="2"/>
        <v>1.0363914376870044E-2</v>
      </c>
      <c r="I34">
        <v>231.70579895915537</v>
      </c>
      <c r="J34" s="11">
        <f t="shared" si="3"/>
        <v>-0.13858964421993455</v>
      </c>
      <c r="K34">
        <v>9.1999999999999993</v>
      </c>
      <c r="L34" s="11">
        <f t="shared" si="4"/>
        <v>0.27329333499968134</v>
      </c>
      <c r="M34">
        <v>4.0372997058623996</v>
      </c>
      <c r="N34" s="11">
        <f t="shared" si="5"/>
        <v>0.1747597980696648</v>
      </c>
      <c r="O34">
        <v>4.5092082779570601</v>
      </c>
      <c r="P34" s="11">
        <f t="shared" si="6"/>
        <v>-0.30805475816320765</v>
      </c>
      <c r="Q34">
        <v>0.79845999999999995</v>
      </c>
      <c r="R34" s="11">
        <f t="shared" si="7"/>
        <v>3.4801965304589531E-2</v>
      </c>
    </row>
    <row r="35" spans="1:18" x14ac:dyDescent="0.25">
      <c r="A35" t="s">
        <v>15</v>
      </c>
      <c r="B35">
        <v>2016</v>
      </c>
      <c r="C35" s="1">
        <v>388000000</v>
      </c>
      <c r="D35" s="11">
        <f t="shared" ref="D35:D38" si="12">LN(C35/C34)</f>
        <v>0.87960097463881048</v>
      </c>
      <c r="E35">
        <v>0.39908792955635874</v>
      </c>
      <c r="F35" s="11">
        <f t="shared" si="1"/>
        <v>-1.0956587169176544</v>
      </c>
      <c r="G35">
        <v>26.536500930786101</v>
      </c>
      <c r="H35" s="11">
        <f t="shared" si="2"/>
        <v>5.3687111194589111E-2</v>
      </c>
      <c r="I35">
        <v>321.00453880799552</v>
      </c>
      <c r="J35" s="11">
        <f t="shared" si="3"/>
        <v>0.32598680361645027</v>
      </c>
      <c r="K35">
        <v>6.9</v>
      </c>
      <c r="L35" s="11">
        <f t="shared" si="4"/>
        <v>-0.28768207245178079</v>
      </c>
      <c r="M35">
        <v>3.0333903395221844</v>
      </c>
      <c r="N35" s="11">
        <f t="shared" si="5"/>
        <v>-0.28589516093592604</v>
      </c>
      <c r="O35">
        <v>6.5946044145699103</v>
      </c>
      <c r="P35" s="11">
        <f t="shared" si="6"/>
        <v>0.3801302117630953</v>
      </c>
      <c r="Q35">
        <v>0.81881999999999999</v>
      </c>
      <c r="R35" s="11">
        <f t="shared" si="7"/>
        <v>2.5179407003864434E-2</v>
      </c>
    </row>
    <row r="36" spans="1:18" x14ac:dyDescent="0.25">
      <c r="A36" t="s">
        <v>15</v>
      </c>
      <c r="B36">
        <v>2017</v>
      </c>
      <c r="C36" s="1">
        <v>388000000</v>
      </c>
      <c r="D36" s="11">
        <f t="shared" si="12"/>
        <v>0</v>
      </c>
      <c r="E36">
        <v>1.4145126258505769</v>
      </c>
      <c r="F36" s="11">
        <f t="shared" si="1"/>
        <v>1.2653585492795885</v>
      </c>
      <c r="G36">
        <v>27.035400390625</v>
      </c>
      <c r="H36" s="11">
        <f t="shared" si="2"/>
        <v>1.8625953938117494E-2</v>
      </c>
      <c r="I36">
        <v>352.15639903719267</v>
      </c>
      <c r="J36" s="11">
        <f t="shared" si="3"/>
        <v>9.262012974696382E-2</v>
      </c>
      <c r="K36">
        <v>10.96</v>
      </c>
      <c r="L36" s="11">
        <f t="shared" si="4"/>
        <v>0.46273086991665585</v>
      </c>
      <c r="M36">
        <v>4.8519665708479325</v>
      </c>
      <c r="N36" s="11">
        <f t="shared" si="5"/>
        <v>0.46970318336336114</v>
      </c>
      <c r="O36">
        <v>5.1810822326374302</v>
      </c>
      <c r="P36" s="11">
        <f t="shared" si="6"/>
        <v>-0.24123784207334786</v>
      </c>
      <c r="Q36">
        <v>0.83214999999999995</v>
      </c>
      <c r="R36" s="11">
        <f t="shared" si="7"/>
        <v>1.6148433554657976E-2</v>
      </c>
    </row>
    <row r="37" spans="1:18" x14ac:dyDescent="0.25">
      <c r="A37" t="s">
        <v>15</v>
      </c>
      <c r="B37">
        <v>2018</v>
      </c>
      <c r="C37" s="1">
        <v>388000000</v>
      </c>
      <c r="D37" s="11">
        <f t="shared" si="12"/>
        <v>0</v>
      </c>
      <c r="E37">
        <v>0.78705557049509878</v>
      </c>
      <c r="F37" s="11">
        <f t="shared" si="1"/>
        <v>-0.58624146025370594</v>
      </c>
      <c r="G37">
        <v>26.906200408935501</v>
      </c>
      <c r="H37" s="11">
        <f t="shared" si="2"/>
        <v>-4.7903742879097846E-3</v>
      </c>
      <c r="I37">
        <v>234.95890225330891</v>
      </c>
      <c r="J37" s="11">
        <f t="shared" si="3"/>
        <v>-0.40466477754409635</v>
      </c>
      <c r="K37">
        <v>10.865</v>
      </c>
      <c r="L37" s="11">
        <f t="shared" si="4"/>
        <v>-8.7056678114765668E-3</v>
      </c>
      <c r="M37">
        <v>5.9343716888443261</v>
      </c>
      <c r="N37" s="11">
        <f t="shared" si="5"/>
        <v>0.20137705576583298</v>
      </c>
      <c r="O37">
        <v>4.5045774933160496</v>
      </c>
      <c r="P37" s="11">
        <f t="shared" si="6"/>
        <v>-0.1399198591743934</v>
      </c>
      <c r="R37" s="11"/>
    </row>
    <row r="38" spans="1:18" x14ac:dyDescent="0.25">
      <c r="A38" t="s">
        <v>15</v>
      </c>
      <c r="B38">
        <v>2019</v>
      </c>
      <c r="C38" s="1">
        <v>388000000</v>
      </c>
      <c r="D38" s="11">
        <f t="shared" si="12"/>
        <v>0</v>
      </c>
      <c r="E38">
        <v>0.1525833166642343</v>
      </c>
      <c r="F38" s="11">
        <f t="shared" si="1"/>
        <v>-1.6405880708241132</v>
      </c>
      <c r="G38">
        <v>28.4680995941162</v>
      </c>
      <c r="H38" s="11">
        <f t="shared" si="2"/>
        <v>5.6427389368851395E-2</v>
      </c>
      <c r="I38">
        <v>300.5823301003486</v>
      </c>
      <c r="J38" s="11">
        <f t="shared" si="3"/>
        <v>0.24631107866814525</v>
      </c>
      <c r="K38">
        <v>10.77</v>
      </c>
      <c r="L38" s="11">
        <f t="shared" si="4"/>
        <v>-8.7821225400957874E-3</v>
      </c>
      <c r="M38">
        <v>5.8678212513835417</v>
      </c>
      <c r="N38" s="11">
        <f t="shared" si="5"/>
        <v>-1.1277758830678348E-2</v>
      </c>
      <c r="O38">
        <v>4.1243507248623903</v>
      </c>
      <c r="P38" s="11">
        <f t="shared" si="6"/>
        <v>-8.8185493130145967E-2</v>
      </c>
      <c r="R38" s="11"/>
    </row>
    <row r="39" spans="1:18" s="3" customFormat="1" x14ac:dyDescent="0.25">
      <c r="A39" s="3" t="s">
        <v>16</v>
      </c>
      <c r="B39" s="3">
        <v>2014</v>
      </c>
      <c r="C39" s="3">
        <v>7089222400</v>
      </c>
      <c r="E39" s="3">
        <v>1.8469916036571732</v>
      </c>
      <c r="G39" s="3">
        <v>24.890100479126001</v>
      </c>
      <c r="I39" s="3">
        <v>266.14947930559197</v>
      </c>
      <c r="K39" s="4">
        <v>7</v>
      </c>
      <c r="M39" s="3">
        <v>3.3899537586850341</v>
      </c>
      <c r="O39" s="3">
        <v>6.1360201511335104</v>
      </c>
      <c r="Q39" s="3">
        <v>0.77115</v>
      </c>
    </row>
    <row r="40" spans="1:18" x14ac:dyDescent="0.25">
      <c r="A40" t="s">
        <v>16</v>
      </c>
      <c r="B40">
        <v>2015</v>
      </c>
      <c r="C40" s="1">
        <v>7832668800</v>
      </c>
      <c r="D40">
        <f>LN(C40/C39)</f>
        <v>9.9727635911047482E-2</v>
      </c>
      <c r="E40">
        <v>1.1937328012442805</v>
      </c>
      <c r="F40" s="11">
        <f t="shared" si="1"/>
        <v>-0.43647294989691054</v>
      </c>
      <c r="G40">
        <v>25.149400711059599</v>
      </c>
      <c r="H40" s="11">
        <f t="shared" si="2"/>
        <v>1.0363914376870044E-2</v>
      </c>
      <c r="I40">
        <v>231.70579895915537</v>
      </c>
      <c r="J40" s="11">
        <f t="shared" si="3"/>
        <v>-0.13858964421993455</v>
      </c>
      <c r="K40">
        <v>9.1999999999999993</v>
      </c>
      <c r="L40" s="11">
        <f t="shared" si="4"/>
        <v>0.27329333499968134</v>
      </c>
      <c r="M40">
        <v>4.0372997058623996</v>
      </c>
      <c r="N40" s="9">
        <f>LN(M40/M39)</f>
        <v>0.1747597980696648</v>
      </c>
      <c r="O40">
        <v>4.5092082779570601</v>
      </c>
      <c r="P40" s="11">
        <f t="shared" si="6"/>
        <v>-0.30805475816320765</v>
      </c>
      <c r="Q40">
        <v>0.79845999999999995</v>
      </c>
      <c r="R40" s="11">
        <f t="shared" si="7"/>
        <v>3.4801965304589531E-2</v>
      </c>
    </row>
    <row r="41" spans="1:18" x14ac:dyDescent="0.25">
      <c r="A41" t="s">
        <v>16</v>
      </c>
      <c r="B41">
        <v>2016</v>
      </c>
      <c r="C41" s="1">
        <v>8367572600</v>
      </c>
      <c r="D41" s="11">
        <f t="shared" ref="D41:D44" si="13">LN(C41/C40)</f>
        <v>6.6060535651515984E-2</v>
      </c>
      <c r="E41">
        <v>0.39908792955635874</v>
      </c>
      <c r="F41" s="11">
        <f t="shared" si="1"/>
        <v>-1.0956587169176544</v>
      </c>
      <c r="G41">
        <v>26.536500930786101</v>
      </c>
      <c r="H41" s="11">
        <f t="shared" si="2"/>
        <v>5.3687111194589111E-2</v>
      </c>
      <c r="I41">
        <v>321.00453880799552</v>
      </c>
      <c r="J41" s="11">
        <f t="shared" si="3"/>
        <v>0.32598680361645027</v>
      </c>
      <c r="K41">
        <v>6.9</v>
      </c>
      <c r="L41" s="11">
        <f t="shared" si="4"/>
        <v>-0.28768207245178079</v>
      </c>
      <c r="M41">
        <v>3.0333903395221844</v>
      </c>
      <c r="N41" s="11">
        <f t="shared" ref="N41:N104" si="14">LN(M41/M40)</f>
        <v>-0.28589516093592604</v>
      </c>
      <c r="O41">
        <v>6.5946044145699103</v>
      </c>
      <c r="P41" s="11">
        <f t="shared" si="6"/>
        <v>0.3801302117630953</v>
      </c>
      <c r="Q41">
        <v>0.81881999999999999</v>
      </c>
      <c r="R41" s="11">
        <f t="shared" si="7"/>
        <v>2.5179407003864434E-2</v>
      </c>
    </row>
    <row r="42" spans="1:18" x14ac:dyDescent="0.25">
      <c r="A42" t="s">
        <v>16</v>
      </c>
      <c r="B42">
        <v>2017</v>
      </c>
      <c r="C42" s="1">
        <v>12666240000</v>
      </c>
      <c r="D42" s="11">
        <f t="shared" si="13"/>
        <v>0.41457635578806867</v>
      </c>
      <c r="E42">
        <v>1.4145126258505769</v>
      </c>
      <c r="F42" s="11">
        <f t="shared" si="1"/>
        <v>1.2653585492795885</v>
      </c>
      <c r="G42">
        <v>27.035400390625</v>
      </c>
      <c r="H42" s="11">
        <f t="shared" si="2"/>
        <v>1.8625953938117494E-2</v>
      </c>
      <c r="I42">
        <v>352.15639903719267</v>
      </c>
      <c r="J42" s="11">
        <f t="shared" si="3"/>
        <v>9.262012974696382E-2</v>
      </c>
      <c r="K42">
        <v>10.96</v>
      </c>
      <c r="L42" s="11">
        <f t="shared" si="4"/>
        <v>0.46273086991665585</v>
      </c>
      <c r="M42">
        <v>4.8519665708479325</v>
      </c>
      <c r="N42" s="11">
        <f t="shared" si="14"/>
        <v>0.46970318336336114</v>
      </c>
      <c r="O42">
        <v>5.1810822326374302</v>
      </c>
      <c r="P42" s="11">
        <f t="shared" si="6"/>
        <v>-0.24123784207334786</v>
      </c>
      <c r="Q42">
        <v>0.83214999999999995</v>
      </c>
      <c r="R42" s="11">
        <f t="shared" si="7"/>
        <v>1.6148433554657976E-2</v>
      </c>
    </row>
    <row r="43" spans="1:18" x14ac:dyDescent="0.25">
      <c r="A43" t="s">
        <v>16</v>
      </c>
      <c r="B43">
        <v>2018</v>
      </c>
      <c r="C43" s="1">
        <v>9622160466.666666</v>
      </c>
      <c r="D43" s="11">
        <f t="shared" si="13"/>
        <v>-0.2748713660827064</v>
      </c>
      <c r="E43">
        <v>0.78705557049509878</v>
      </c>
      <c r="F43" s="11">
        <f t="shared" si="1"/>
        <v>-0.58624146025370594</v>
      </c>
      <c r="G43">
        <v>26.906200408935501</v>
      </c>
      <c r="H43" s="11">
        <f t="shared" si="2"/>
        <v>-4.7903742879097846E-3</v>
      </c>
      <c r="I43">
        <v>234.95890225330891</v>
      </c>
      <c r="J43" s="11">
        <f t="shared" si="3"/>
        <v>-0.40466477754409635</v>
      </c>
      <c r="K43">
        <v>10.865</v>
      </c>
      <c r="L43" s="11">
        <f t="shared" si="4"/>
        <v>-8.7056678114765668E-3</v>
      </c>
      <c r="M43">
        <v>5.9343716888443261</v>
      </c>
      <c r="N43" s="11">
        <f t="shared" si="14"/>
        <v>0.20137705576583298</v>
      </c>
      <c r="O43">
        <v>4.5045774933160496</v>
      </c>
      <c r="P43" s="11">
        <f t="shared" si="6"/>
        <v>-0.1399198591743934</v>
      </c>
      <c r="R43" s="11"/>
    </row>
    <row r="44" spans="1:18" x14ac:dyDescent="0.25">
      <c r="A44" t="s">
        <v>16</v>
      </c>
      <c r="B44">
        <v>2019</v>
      </c>
      <c r="C44" s="1">
        <v>9622160466.666666</v>
      </c>
      <c r="D44" s="11">
        <f t="shared" si="13"/>
        <v>0</v>
      </c>
      <c r="E44">
        <v>0.1525833166642343</v>
      </c>
      <c r="F44" s="11">
        <f t="shared" si="1"/>
        <v>-1.6405880708241132</v>
      </c>
      <c r="G44">
        <v>28.4680995941162</v>
      </c>
      <c r="H44" s="11">
        <f t="shared" si="2"/>
        <v>5.6427389368851395E-2</v>
      </c>
      <c r="I44">
        <v>300.5823301003486</v>
      </c>
      <c r="J44" s="11">
        <f t="shared" si="3"/>
        <v>0.24631107866814525</v>
      </c>
      <c r="K44">
        <v>10.77</v>
      </c>
      <c r="L44" s="11">
        <f t="shared" si="4"/>
        <v>-8.7821225400957874E-3</v>
      </c>
      <c r="M44">
        <v>5.8678212513835417</v>
      </c>
      <c r="N44" s="11">
        <f t="shared" si="14"/>
        <v>-1.1277758830678348E-2</v>
      </c>
      <c r="O44">
        <v>4.1243507248623903</v>
      </c>
      <c r="P44" s="11">
        <f t="shared" si="6"/>
        <v>-8.8185493130145967E-2</v>
      </c>
      <c r="R44" s="11"/>
    </row>
    <row r="45" spans="1:18" s="3" customFormat="1" x14ac:dyDescent="0.25">
      <c r="A45" s="3" t="s">
        <v>17</v>
      </c>
      <c r="B45" s="3">
        <v>2014</v>
      </c>
      <c r="C45" s="3">
        <v>7600000000</v>
      </c>
      <c r="E45" s="3">
        <v>1.8469916036571732</v>
      </c>
      <c r="G45" s="3">
        <v>24.890100479126001</v>
      </c>
      <c r="I45" s="3">
        <v>266.14947930559197</v>
      </c>
      <c r="K45" s="4">
        <v>7</v>
      </c>
      <c r="M45" s="3">
        <v>3.3899537586850341</v>
      </c>
      <c r="O45" s="3">
        <v>6.1360201511335104</v>
      </c>
      <c r="Q45" s="3">
        <v>0.77115</v>
      </c>
    </row>
    <row r="46" spans="1:18" x14ac:dyDescent="0.25">
      <c r="A46" t="s">
        <v>17</v>
      </c>
      <c r="B46">
        <v>2015</v>
      </c>
      <c r="C46" s="1">
        <v>7600000000</v>
      </c>
      <c r="D46">
        <f>LN(C46/C45)</f>
        <v>0</v>
      </c>
      <c r="E46">
        <v>1.1937328012442805</v>
      </c>
      <c r="F46" s="11">
        <f t="shared" si="1"/>
        <v>-0.43647294989691054</v>
      </c>
      <c r="G46">
        <v>25.149400711059599</v>
      </c>
      <c r="H46" s="11">
        <f t="shared" si="2"/>
        <v>1.0363914376870044E-2</v>
      </c>
      <c r="I46">
        <v>231.70579895915537</v>
      </c>
      <c r="J46" s="11">
        <f t="shared" si="3"/>
        <v>-0.13858964421993455</v>
      </c>
      <c r="K46">
        <v>9.1999999999999993</v>
      </c>
      <c r="L46" s="11">
        <f t="shared" si="4"/>
        <v>0.27329333499968134</v>
      </c>
      <c r="M46">
        <v>4.0372997058623996</v>
      </c>
      <c r="N46" s="11">
        <f t="shared" si="14"/>
        <v>0.1747597980696648</v>
      </c>
      <c r="O46">
        <v>4.5092082779570601</v>
      </c>
      <c r="P46" s="11">
        <f t="shared" si="6"/>
        <v>-0.30805475816320765</v>
      </c>
      <c r="Q46">
        <v>0.79845999999999995</v>
      </c>
      <c r="R46" s="11">
        <f t="shared" si="7"/>
        <v>3.4801965304589531E-2</v>
      </c>
    </row>
    <row r="47" spans="1:18" x14ac:dyDescent="0.25">
      <c r="A47" t="s">
        <v>17</v>
      </c>
      <c r="B47">
        <v>2016</v>
      </c>
      <c r="C47" s="1">
        <v>9000000000</v>
      </c>
      <c r="D47" s="11">
        <f t="shared" ref="D47:D51" si="15">LN(C47/C46)</f>
        <v>0.16907633004393391</v>
      </c>
      <c r="E47">
        <v>0.39908792955635874</v>
      </c>
      <c r="F47" s="11">
        <f t="shared" si="1"/>
        <v>-1.0956587169176544</v>
      </c>
      <c r="G47">
        <v>26.536500930786101</v>
      </c>
      <c r="H47" s="11">
        <f t="shared" si="2"/>
        <v>5.3687111194589111E-2</v>
      </c>
      <c r="I47">
        <v>321.00453880799552</v>
      </c>
      <c r="J47" s="11">
        <f t="shared" si="3"/>
        <v>0.32598680361645027</v>
      </c>
      <c r="K47">
        <v>6.9</v>
      </c>
      <c r="L47" s="11">
        <f t="shared" si="4"/>
        <v>-0.28768207245178079</v>
      </c>
      <c r="M47">
        <v>3.0333903395221844</v>
      </c>
      <c r="N47" s="11">
        <f t="shared" si="14"/>
        <v>-0.28589516093592604</v>
      </c>
      <c r="O47">
        <v>6.5946044145699103</v>
      </c>
      <c r="P47" s="11">
        <f t="shared" si="6"/>
        <v>0.3801302117630953</v>
      </c>
      <c r="Q47">
        <v>0.81881999999999999</v>
      </c>
      <c r="R47" s="11">
        <f t="shared" si="7"/>
        <v>2.5179407003864434E-2</v>
      </c>
    </row>
    <row r="48" spans="1:18" x14ac:dyDescent="0.25">
      <c r="A48" t="s">
        <v>17</v>
      </c>
      <c r="B48">
        <v>2017</v>
      </c>
      <c r="C48" s="1">
        <v>9000000000</v>
      </c>
      <c r="D48" s="11">
        <f t="shared" si="15"/>
        <v>0</v>
      </c>
      <c r="E48">
        <v>1.4145126258505769</v>
      </c>
      <c r="F48" s="11">
        <f t="shared" si="1"/>
        <v>1.2653585492795885</v>
      </c>
      <c r="G48">
        <v>27.035400390625</v>
      </c>
      <c r="H48" s="11">
        <f t="shared" si="2"/>
        <v>1.8625953938117494E-2</v>
      </c>
      <c r="I48">
        <v>352.15639903719267</v>
      </c>
      <c r="J48" s="11">
        <f t="shared" si="3"/>
        <v>9.262012974696382E-2</v>
      </c>
      <c r="K48">
        <v>10.96</v>
      </c>
      <c r="L48" s="11">
        <f t="shared" si="4"/>
        <v>0.46273086991665585</v>
      </c>
      <c r="M48">
        <v>4.8519665708479325</v>
      </c>
      <c r="N48" s="11">
        <f t="shared" si="14"/>
        <v>0.46970318336336114</v>
      </c>
      <c r="O48">
        <v>5.1810822326374302</v>
      </c>
      <c r="P48" s="11">
        <f t="shared" si="6"/>
        <v>-0.24123784207334786</v>
      </c>
      <c r="Q48">
        <v>0.83214999999999995</v>
      </c>
      <c r="R48" s="11">
        <f t="shared" si="7"/>
        <v>1.6148433554657976E-2</v>
      </c>
    </row>
    <row r="49" spans="1:18" x14ac:dyDescent="0.25">
      <c r="A49" t="s">
        <v>17</v>
      </c>
      <c r="B49">
        <v>2018</v>
      </c>
      <c r="C49" s="1">
        <v>8650000000</v>
      </c>
      <c r="D49" s="11">
        <f t="shared" si="15"/>
        <v>-3.9665256392431403E-2</v>
      </c>
      <c r="E49">
        <v>0.78705557049509878</v>
      </c>
      <c r="F49" s="11">
        <f t="shared" si="1"/>
        <v>-0.58624146025370594</v>
      </c>
      <c r="G49">
        <v>26.906200408935501</v>
      </c>
      <c r="H49" s="11">
        <f t="shared" si="2"/>
        <v>-4.7903742879097846E-3</v>
      </c>
      <c r="I49">
        <v>234.95890225330891</v>
      </c>
      <c r="J49" s="11">
        <f t="shared" si="3"/>
        <v>-0.40466477754409635</v>
      </c>
      <c r="K49">
        <v>10.865</v>
      </c>
      <c r="L49" s="11">
        <f t="shared" si="4"/>
        <v>-8.7056678114765668E-3</v>
      </c>
      <c r="M49">
        <v>5.9343716888443261</v>
      </c>
      <c r="N49" s="11">
        <f t="shared" si="14"/>
        <v>0.20137705576583298</v>
      </c>
      <c r="O49">
        <v>4.5045774933160496</v>
      </c>
      <c r="P49" s="11">
        <f t="shared" si="6"/>
        <v>-0.1399198591743934</v>
      </c>
      <c r="R49" s="11"/>
    </row>
    <row r="50" spans="1:18" x14ac:dyDescent="0.25">
      <c r="A50" t="s">
        <v>17</v>
      </c>
      <c r="B50">
        <v>2019</v>
      </c>
      <c r="C50" s="1">
        <v>8300000000</v>
      </c>
      <c r="D50" s="11">
        <f t="shared" si="15"/>
        <v>-4.1303806141235751E-2</v>
      </c>
      <c r="E50">
        <v>0.1525833166642343</v>
      </c>
      <c r="F50" s="11">
        <f t="shared" si="1"/>
        <v>-1.6405880708241132</v>
      </c>
      <c r="G50">
        <v>28.4680995941162</v>
      </c>
      <c r="H50" s="11">
        <f t="shared" si="2"/>
        <v>5.6427389368851395E-2</v>
      </c>
      <c r="I50">
        <v>300.5823301003486</v>
      </c>
      <c r="J50" s="11">
        <f t="shared" si="3"/>
        <v>0.24631107866814525</v>
      </c>
      <c r="K50">
        <v>10.77</v>
      </c>
      <c r="L50" s="11">
        <f t="shared" si="4"/>
        <v>-8.7821225400957874E-3</v>
      </c>
      <c r="M50">
        <v>5.8678212513835417</v>
      </c>
      <c r="N50" s="11">
        <f t="shared" si="14"/>
        <v>-1.1277758830678348E-2</v>
      </c>
      <c r="O50">
        <v>4.1243507248623903</v>
      </c>
      <c r="P50" s="11">
        <f t="shared" si="6"/>
        <v>-8.8185493130145967E-2</v>
      </c>
      <c r="R50" s="11"/>
    </row>
    <row r="51" spans="1:18" s="3" customFormat="1" x14ac:dyDescent="0.25">
      <c r="A51" s="3" t="s">
        <v>18</v>
      </c>
      <c r="B51" s="3">
        <v>2014</v>
      </c>
      <c r="C51" s="5">
        <v>945000000</v>
      </c>
      <c r="E51" s="3">
        <v>1.8469916036571732</v>
      </c>
      <c r="G51" s="3">
        <v>24.890100479126001</v>
      </c>
      <c r="I51" s="3">
        <v>266.14947930559197</v>
      </c>
      <c r="K51" s="4">
        <v>7</v>
      </c>
      <c r="M51" s="3">
        <v>3.3899537586850341</v>
      </c>
      <c r="O51" s="3">
        <v>6.1360201511335104</v>
      </c>
      <c r="Q51" s="3">
        <v>0.77115</v>
      </c>
    </row>
    <row r="52" spans="1:18" x14ac:dyDescent="0.25">
      <c r="A52" t="s">
        <v>18</v>
      </c>
      <c r="B52">
        <v>2015</v>
      </c>
      <c r="C52" s="2">
        <v>1329580000</v>
      </c>
      <c r="D52">
        <f>LN(C52/C51)</f>
        <v>0.34143345437637701</v>
      </c>
      <c r="E52">
        <v>1.1937328012442805</v>
      </c>
      <c r="F52" s="11">
        <f t="shared" si="1"/>
        <v>-0.43647294989691054</v>
      </c>
      <c r="G52">
        <v>25.149400711059599</v>
      </c>
      <c r="H52" s="11">
        <f t="shared" si="2"/>
        <v>1.0363914376870044E-2</v>
      </c>
      <c r="I52">
        <v>231.70579895915537</v>
      </c>
      <c r="J52" s="11">
        <f t="shared" si="3"/>
        <v>-0.13858964421993455</v>
      </c>
      <c r="K52">
        <v>9.1999999999999993</v>
      </c>
      <c r="L52" s="11">
        <f t="shared" si="4"/>
        <v>0.27329333499968134</v>
      </c>
      <c r="M52">
        <v>4.0372997058623996</v>
      </c>
      <c r="N52" s="11">
        <f t="shared" si="14"/>
        <v>0.1747597980696648</v>
      </c>
      <c r="O52">
        <v>4.5092082779570601</v>
      </c>
      <c r="P52" s="11">
        <f t="shared" si="6"/>
        <v>-0.30805475816320765</v>
      </c>
      <c r="Q52">
        <v>0.79845999999999995</v>
      </c>
      <c r="R52" s="11">
        <f t="shared" si="7"/>
        <v>3.4801965304589531E-2</v>
      </c>
    </row>
    <row r="53" spans="1:18" x14ac:dyDescent="0.25">
      <c r="A53" t="s">
        <v>18</v>
      </c>
      <c r="B53">
        <v>2016</v>
      </c>
      <c r="C53" s="2">
        <v>1365020000</v>
      </c>
      <c r="D53" s="11">
        <f t="shared" ref="D53:D56" si="16">LN(C53/C52)</f>
        <v>2.6305977656252557E-2</v>
      </c>
      <c r="E53">
        <v>0.39908792955635874</v>
      </c>
      <c r="F53" s="11">
        <f t="shared" si="1"/>
        <v>-1.0956587169176544</v>
      </c>
      <c r="G53">
        <v>26.536500930786101</v>
      </c>
      <c r="H53" s="11">
        <f t="shared" si="2"/>
        <v>5.3687111194589111E-2</v>
      </c>
      <c r="I53">
        <v>321.00453880799552</v>
      </c>
      <c r="J53" s="11">
        <f t="shared" si="3"/>
        <v>0.32598680361645027</v>
      </c>
      <c r="K53">
        <v>6.9</v>
      </c>
      <c r="L53" s="11">
        <f t="shared" si="4"/>
        <v>-0.28768207245178079</v>
      </c>
      <c r="M53">
        <v>3.0333903395221844</v>
      </c>
      <c r="N53" s="11">
        <f t="shared" si="14"/>
        <v>-0.28589516093592604</v>
      </c>
      <c r="O53">
        <v>6.5946044145699103</v>
      </c>
      <c r="P53" s="11">
        <f t="shared" si="6"/>
        <v>0.3801302117630953</v>
      </c>
      <c r="Q53">
        <v>0.81881999999999999</v>
      </c>
      <c r="R53" s="11">
        <f t="shared" si="7"/>
        <v>2.5179407003864434E-2</v>
      </c>
    </row>
    <row r="54" spans="1:18" x14ac:dyDescent="0.25">
      <c r="A54" t="s">
        <v>18</v>
      </c>
      <c r="B54">
        <v>2017</v>
      </c>
      <c r="C54" s="2">
        <v>1407360000</v>
      </c>
      <c r="D54" s="11">
        <f t="shared" si="16"/>
        <v>3.0546528399969193E-2</v>
      </c>
      <c r="E54">
        <v>1.4145126258505769</v>
      </c>
      <c r="F54" s="11">
        <f t="shared" si="1"/>
        <v>1.2653585492795885</v>
      </c>
      <c r="G54">
        <v>27.035400390625</v>
      </c>
      <c r="H54" s="11">
        <f t="shared" si="2"/>
        <v>1.8625953938117494E-2</v>
      </c>
      <c r="I54">
        <v>352.15639903719267</v>
      </c>
      <c r="J54" s="11">
        <f t="shared" si="3"/>
        <v>9.262012974696382E-2</v>
      </c>
      <c r="K54">
        <v>10.96</v>
      </c>
      <c r="L54" s="11">
        <f t="shared" si="4"/>
        <v>0.46273086991665585</v>
      </c>
      <c r="M54">
        <v>4.8519665708479325</v>
      </c>
      <c r="N54" s="11">
        <f t="shared" si="14"/>
        <v>0.46970318336336114</v>
      </c>
      <c r="O54">
        <v>5.1810822326374302</v>
      </c>
      <c r="P54" s="11">
        <f t="shared" si="6"/>
        <v>-0.24123784207334786</v>
      </c>
      <c r="Q54">
        <v>0.83214999999999995</v>
      </c>
      <c r="R54" s="11">
        <f t="shared" si="7"/>
        <v>1.6148433554657976E-2</v>
      </c>
    </row>
    <row r="55" spans="1:18" x14ac:dyDescent="0.25">
      <c r="A55" t="s">
        <v>18</v>
      </c>
      <c r="B55">
        <v>2018</v>
      </c>
      <c r="C55" s="2">
        <f>AVERAGE(C51,C52,C53,C54)</f>
        <v>1261740000</v>
      </c>
      <c r="D55" s="11">
        <f t="shared" si="16"/>
        <v>-0.10922388823767407</v>
      </c>
      <c r="E55">
        <v>0.78705557049509878</v>
      </c>
      <c r="F55" s="11">
        <f t="shared" si="1"/>
        <v>-0.58624146025370594</v>
      </c>
      <c r="G55">
        <v>26.906200408935501</v>
      </c>
      <c r="H55" s="11">
        <f t="shared" si="2"/>
        <v>-4.7903742879097846E-3</v>
      </c>
      <c r="I55">
        <v>234.95890225330891</v>
      </c>
      <c r="J55" s="11">
        <f t="shared" si="3"/>
        <v>-0.40466477754409635</v>
      </c>
      <c r="K55">
        <v>10.865</v>
      </c>
      <c r="L55" s="11">
        <f t="shared" si="4"/>
        <v>-8.7056678114765668E-3</v>
      </c>
      <c r="M55">
        <v>5.9343716888443261</v>
      </c>
      <c r="N55" s="11">
        <f t="shared" si="14"/>
        <v>0.20137705576583298</v>
      </c>
      <c r="O55">
        <v>4.5045774933160496</v>
      </c>
      <c r="P55" s="11">
        <f t="shared" si="6"/>
        <v>-0.1399198591743934</v>
      </c>
      <c r="R55" s="11"/>
    </row>
    <row r="56" spans="1:18" x14ac:dyDescent="0.25">
      <c r="A56" t="s">
        <v>18</v>
      </c>
      <c r="B56">
        <v>2019</v>
      </c>
      <c r="C56" s="2">
        <f>C55</f>
        <v>1261740000</v>
      </c>
      <c r="D56" s="11">
        <f t="shared" si="16"/>
        <v>0</v>
      </c>
      <c r="E56">
        <v>0.1525833166642343</v>
      </c>
      <c r="F56" s="11">
        <f t="shared" si="1"/>
        <v>-1.6405880708241132</v>
      </c>
      <c r="G56">
        <v>28.4680995941162</v>
      </c>
      <c r="H56" s="11">
        <f t="shared" si="2"/>
        <v>5.6427389368851395E-2</v>
      </c>
      <c r="I56">
        <v>300.5823301003486</v>
      </c>
      <c r="J56" s="11">
        <f t="shared" si="3"/>
        <v>0.24631107866814525</v>
      </c>
      <c r="K56">
        <v>10.77</v>
      </c>
      <c r="L56" s="11">
        <f t="shared" si="4"/>
        <v>-8.7821225400957874E-3</v>
      </c>
      <c r="M56">
        <v>5.8678212513835417</v>
      </c>
      <c r="N56" s="11">
        <f t="shared" si="14"/>
        <v>-1.1277758830678348E-2</v>
      </c>
      <c r="O56">
        <v>4.1243507248623903</v>
      </c>
      <c r="P56" s="11">
        <f t="shared" si="6"/>
        <v>-8.8185493130145967E-2</v>
      </c>
      <c r="R56" s="11"/>
    </row>
    <row r="57" spans="1:18" s="3" customFormat="1" x14ac:dyDescent="0.25">
      <c r="A57" s="3" t="s">
        <v>19</v>
      </c>
      <c r="B57" s="3">
        <v>2014</v>
      </c>
      <c r="C57" s="5">
        <v>7600000000</v>
      </c>
      <c r="E57" s="3">
        <v>1.8469916036571732</v>
      </c>
      <c r="G57" s="3">
        <v>24.890100479126001</v>
      </c>
      <c r="I57" s="3">
        <v>266.14947930559197</v>
      </c>
      <c r="K57" s="4">
        <v>7</v>
      </c>
      <c r="M57" s="3">
        <v>3.3899537586850341</v>
      </c>
      <c r="O57" s="3">
        <v>6.1360201511335104</v>
      </c>
      <c r="Q57" s="3">
        <v>0.77115</v>
      </c>
    </row>
    <row r="58" spans="1:18" x14ac:dyDescent="0.25">
      <c r="A58" t="s">
        <v>19</v>
      </c>
      <c r="B58">
        <v>2015</v>
      </c>
      <c r="C58" s="2">
        <v>7600000000</v>
      </c>
      <c r="D58">
        <f>LN(C58/C57)</f>
        <v>0</v>
      </c>
      <c r="E58">
        <v>1.1937328012442805</v>
      </c>
      <c r="F58" s="11">
        <f t="shared" si="1"/>
        <v>-0.43647294989691054</v>
      </c>
      <c r="G58">
        <v>25.149400711059599</v>
      </c>
      <c r="H58" s="11">
        <f t="shared" si="2"/>
        <v>1.0363914376870044E-2</v>
      </c>
      <c r="I58">
        <v>231.70579895915537</v>
      </c>
      <c r="J58" s="11">
        <f t="shared" si="3"/>
        <v>-0.13858964421993455</v>
      </c>
      <c r="K58">
        <v>9.1999999999999993</v>
      </c>
      <c r="L58" s="11">
        <f t="shared" si="4"/>
        <v>0.27329333499968134</v>
      </c>
      <c r="M58">
        <v>4.0372997058623996</v>
      </c>
      <c r="N58" s="11">
        <f t="shared" si="14"/>
        <v>0.1747597980696648</v>
      </c>
      <c r="O58">
        <v>4.5092082779570601</v>
      </c>
      <c r="P58" s="11">
        <f t="shared" si="6"/>
        <v>-0.30805475816320765</v>
      </c>
      <c r="Q58">
        <v>0.79845999999999995</v>
      </c>
      <c r="R58" s="11">
        <f t="shared" si="7"/>
        <v>3.4801965304589531E-2</v>
      </c>
    </row>
    <row r="59" spans="1:18" x14ac:dyDescent="0.25">
      <c r="A59" t="s">
        <v>19</v>
      </c>
      <c r="B59">
        <v>2016</v>
      </c>
      <c r="C59" s="2">
        <v>9000000000</v>
      </c>
      <c r="D59" s="11">
        <f t="shared" ref="D59:D62" si="17">LN(C59/C58)</f>
        <v>0.16907633004393391</v>
      </c>
      <c r="E59">
        <v>0.39908792955635874</v>
      </c>
      <c r="F59" s="11">
        <f t="shared" si="1"/>
        <v>-1.0956587169176544</v>
      </c>
      <c r="G59">
        <v>26.536500930786101</v>
      </c>
      <c r="H59" s="11">
        <f t="shared" si="2"/>
        <v>5.3687111194589111E-2</v>
      </c>
      <c r="I59">
        <v>321.00453880799552</v>
      </c>
      <c r="J59" s="11">
        <f t="shared" si="3"/>
        <v>0.32598680361645027</v>
      </c>
      <c r="K59">
        <v>6.9</v>
      </c>
      <c r="L59" s="11">
        <f t="shared" si="4"/>
        <v>-0.28768207245178079</v>
      </c>
      <c r="M59">
        <v>3.0333903395221844</v>
      </c>
      <c r="N59" s="11">
        <f t="shared" si="14"/>
        <v>-0.28589516093592604</v>
      </c>
      <c r="O59">
        <v>6.5946044145699103</v>
      </c>
      <c r="P59" s="11">
        <f t="shared" si="6"/>
        <v>0.3801302117630953</v>
      </c>
      <c r="Q59">
        <v>0.81881999999999999</v>
      </c>
      <c r="R59" s="11">
        <f t="shared" si="7"/>
        <v>2.5179407003864434E-2</v>
      </c>
    </row>
    <row r="60" spans="1:18" x14ac:dyDescent="0.25">
      <c r="A60" t="s">
        <v>19</v>
      </c>
      <c r="B60">
        <v>2017</v>
      </c>
      <c r="C60" s="2">
        <v>9000000000</v>
      </c>
      <c r="D60" s="11">
        <f t="shared" si="17"/>
        <v>0</v>
      </c>
      <c r="E60">
        <v>1.4145126258505769</v>
      </c>
      <c r="F60" s="11">
        <f t="shared" si="1"/>
        <v>1.2653585492795885</v>
      </c>
      <c r="G60">
        <v>27.035400390625</v>
      </c>
      <c r="H60" s="11">
        <f t="shared" si="2"/>
        <v>1.8625953938117494E-2</v>
      </c>
      <c r="I60">
        <v>352.15639903719267</v>
      </c>
      <c r="J60" s="11">
        <f t="shared" si="3"/>
        <v>9.262012974696382E-2</v>
      </c>
      <c r="K60">
        <v>10.96</v>
      </c>
      <c r="L60" s="11">
        <f t="shared" si="4"/>
        <v>0.46273086991665585</v>
      </c>
      <c r="M60">
        <v>4.8519665708479325</v>
      </c>
      <c r="N60" s="11">
        <f t="shared" si="14"/>
        <v>0.46970318336336114</v>
      </c>
      <c r="O60">
        <v>5.1810822326374302</v>
      </c>
      <c r="P60" s="11">
        <f t="shared" si="6"/>
        <v>-0.24123784207334786</v>
      </c>
      <c r="Q60">
        <v>0.83214999999999995</v>
      </c>
      <c r="R60" s="11">
        <f t="shared" si="7"/>
        <v>1.6148433554657976E-2</v>
      </c>
    </row>
    <row r="61" spans="1:18" x14ac:dyDescent="0.25">
      <c r="A61" t="s">
        <v>19</v>
      </c>
      <c r="B61">
        <v>2018</v>
      </c>
      <c r="C61" s="2">
        <f>AVERAGE(C60,C62)</f>
        <v>8650000000</v>
      </c>
      <c r="D61" s="11">
        <f t="shared" si="17"/>
        <v>-3.9665256392431403E-2</v>
      </c>
      <c r="E61">
        <v>0.78705557049509878</v>
      </c>
      <c r="F61" s="11">
        <f t="shared" si="1"/>
        <v>-0.58624146025370594</v>
      </c>
      <c r="G61">
        <v>26.906200408935501</v>
      </c>
      <c r="H61" s="11">
        <f t="shared" si="2"/>
        <v>-4.7903742879097846E-3</v>
      </c>
      <c r="I61">
        <v>234.95890225330891</v>
      </c>
      <c r="J61" s="11">
        <f t="shared" si="3"/>
        <v>-0.40466477754409635</v>
      </c>
      <c r="K61">
        <v>10.865</v>
      </c>
      <c r="L61" s="11">
        <f t="shared" si="4"/>
        <v>-8.7056678114765668E-3</v>
      </c>
      <c r="M61">
        <v>5.9343716888443261</v>
      </c>
      <c r="N61" s="11">
        <f t="shared" si="14"/>
        <v>0.20137705576583298</v>
      </c>
      <c r="O61">
        <v>4.5045774933160496</v>
      </c>
      <c r="P61" s="11">
        <f t="shared" si="6"/>
        <v>-0.1399198591743934</v>
      </c>
      <c r="R61" s="11"/>
    </row>
    <row r="62" spans="1:18" x14ac:dyDescent="0.25">
      <c r="A62" t="s">
        <v>19</v>
      </c>
      <c r="B62">
        <v>2019</v>
      </c>
      <c r="C62" s="2">
        <v>8300000000</v>
      </c>
      <c r="D62" s="11">
        <f t="shared" si="17"/>
        <v>-4.1303806141235751E-2</v>
      </c>
      <c r="E62">
        <v>0.1525833166642343</v>
      </c>
      <c r="F62" s="11">
        <f t="shared" si="1"/>
        <v>-1.6405880708241132</v>
      </c>
      <c r="G62">
        <v>28.4680995941162</v>
      </c>
      <c r="H62" s="11">
        <f t="shared" si="2"/>
        <v>5.6427389368851395E-2</v>
      </c>
      <c r="I62">
        <v>300.5823301003486</v>
      </c>
      <c r="J62" s="11">
        <f t="shared" si="3"/>
        <v>0.24631107866814525</v>
      </c>
      <c r="K62">
        <v>10.77</v>
      </c>
      <c r="L62" s="11">
        <f t="shared" si="4"/>
        <v>-8.7821225400957874E-3</v>
      </c>
      <c r="M62">
        <v>5.8678212513835417</v>
      </c>
      <c r="N62" s="11">
        <f t="shared" si="14"/>
        <v>-1.1277758830678348E-2</v>
      </c>
      <c r="O62">
        <v>4.1243507248623903</v>
      </c>
      <c r="P62" s="11">
        <f t="shared" si="6"/>
        <v>-8.8185493130145967E-2</v>
      </c>
      <c r="R62" s="11"/>
    </row>
    <row r="63" spans="1:18" s="3" customFormat="1" x14ac:dyDescent="0.25">
      <c r="A63" s="3" t="s">
        <v>24</v>
      </c>
      <c r="B63" s="3">
        <v>2014</v>
      </c>
      <c r="C63" s="3">
        <v>500000000</v>
      </c>
      <c r="E63" s="3">
        <v>1.8469916036571732</v>
      </c>
      <c r="G63" s="3">
        <v>24.890100479126001</v>
      </c>
      <c r="I63" s="3">
        <v>266.14947930559197</v>
      </c>
      <c r="K63" s="4">
        <v>7</v>
      </c>
      <c r="M63" s="3">
        <v>3.3899537586850341</v>
      </c>
      <c r="O63" s="3">
        <v>6.1360201511335104</v>
      </c>
      <c r="Q63" s="3">
        <v>0.77115</v>
      </c>
    </row>
    <row r="64" spans="1:18" x14ac:dyDescent="0.25">
      <c r="A64" t="s">
        <v>24</v>
      </c>
      <c r="B64">
        <v>2015</v>
      </c>
      <c r="C64" s="1">
        <v>500000000</v>
      </c>
      <c r="D64">
        <f>LN(C64/C63)</f>
        <v>0</v>
      </c>
      <c r="E64">
        <v>1.1937328012442805</v>
      </c>
      <c r="F64" s="11">
        <f t="shared" si="1"/>
        <v>-0.43647294989691054</v>
      </c>
      <c r="G64">
        <v>25.149400711059599</v>
      </c>
      <c r="H64" s="11">
        <f t="shared" si="2"/>
        <v>1.0363914376870044E-2</v>
      </c>
      <c r="I64">
        <v>231.70579895915537</v>
      </c>
      <c r="J64" s="11">
        <f t="shared" si="3"/>
        <v>-0.13858964421993455</v>
      </c>
      <c r="K64">
        <v>9.1999999999999993</v>
      </c>
      <c r="L64" s="11">
        <f t="shared" si="4"/>
        <v>0.27329333499968134</v>
      </c>
      <c r="M64">
        <v>4.0372997058623996</v>
      </c>
      <c r="N64" s="11">
        <f t="shared" si="14"/>
        <v>0.1747597980696648</v>
      </c>
      <c r="O64">
        <v>4.5092082779570601</v>
      </c>
      <c r="P64" s="11">
        <f t="shared" si="6"/>
        <v>-0.30805475816320765</v>
      </c>
      <c r="Q64">
        <v>0.79845999999999995</v>
      </c>
      <c r="R64" s="11">
        <f t="shared" si="7"/>
        <v>3.4801965304589531E-2</v>
      </c>
    </row>
    <row r="65" spans="1:18" x14ac:dyDescent="0.25">
      <c r="A65" t="s">
        <v>24</v>
      </c>
      <c r="B65">
        <v>2016</v>
      </c>
      <c r="C65" s="1">
        <v>230000000</v>
      </c>
      <c r="D65" s="11">
        <f t="shared" ref="D65:D68" si="18">LN(C65/C64)</f>
        <v>-0.77652878949899629</v>
      </c>
      <c r="E65">
        <v>0.39908792955635874</v>
      </c>
      <c r="F65" s="11">
        <f t="shared" si="1"/>
        <v>-1.0956587169176544</v>
      </c>
      <c r="G65">
        <v>26.536500930786101</v>
      </c>
      <c r="H65" s="11">
        <f t="shared" si="2"/>
        <v>5.3687111194589111E-2</v>
      </c>
      <c r="I65">
        <v>321.00453880799552</v>
      </c>
      <c r="J65" s="11">
        <f t="shared" si="3"/>
        <v>0.32598680361645027</v>
      </c>
      <c r="K65">
        <v>6.9</v>
      </c>
      <c r="L65" s="11">
        <f t="shared" si="4"/>
        <v>-0.28768207245178079</v>
      </c>
      <c r="M65">
        <v>3.0333903395221844</v>
      </c>
      <c r="N65" s="11">
        <f t="shared" si="14"/>
        <v>-0.28589516093592604</v>
      </c>
      <c r="O65">
        <v>6.5946044145699103</v>
      </c>
      <c r="P65" s="11">
        <f t="shared" si="6"/>
        <v>0.3801302117630953</v>
      </c>
      <c r="Q65">
        <v>0.81881999999999999</v>
      </c>
      <c r="R65" s="11">
        <f t="shared" si="7"/>
        <v>2.5179407003864434E-2</v>
      </c>
    </row>
    <row r="66" spans="1:18" x14ac:dyDescent="0.25">
      <c r="A66" t="s">
        <v>24</v>
      </c>
      <c r="B66">
        <v>2017</v>
      </c>
      <c r="C66" s="1">
        <v>230000000</v>
      </c>
      <c r="D66" s="11">
        <f t="shared" si="18"/>
        <v>0</v>
      </c>
      <c r="E66">
        <v>1.4145126258505769</v>
      </c>
      <c r="F66" s="11">
        <f t="shared" si="1"/>
        <v>1.2653585492795885</v>
      </c>
      <c r="G66">
        <v>27.035400390625</v>
      </c>
      <c r="H66" s="11">
        <f t="shared" si="2"/>
        <v>1.8625953938117494E-2</v>
      </c>
      <c r="I66">
        <v>352.15639903719267</v>
      </c>
      <c r="J66" s="11">
        <f t="shared" si="3"/>
        <v>9.262012974696382E-2</v>
      </c>
      <c r="K66">
        <v>10.96</v>
      </c>
      <c r="L66" s="11">
        <f t="shared" si="4"/>
        <v>0.46273086991665585</v>
      </c>
      <c r="M66">
        <v>4.8519665708479325</v>
      </c>
      <c r="N66" s="11">
        <f t="shared" si="14"/>
        <v>0.46970318336336114</v>
      </c>
      <c r="O66">
        <v>5.1810822326374302</v>
      </c>
      <c r="P66" s="11">
        <f t="shared" si="6"/>
        <v>-0.24123784207334786</v>
      </c>
      <c r="Q66">
        <v>0.83214999999999995</v>
      </c>
      <c r="R66" s="11">
        <f t="shared" si="7"/>
        <v>1.6148433554657976E-2</v>
      </c>
    </row>
    <row r="67" spans="1:18" x14ac:dyDescent="0.25">
      <c r="A67" t="s">
        <v>24</v>
      </c>
      <c r="B67">
        <v>2018</v>
      </c>
      <c r="C67" s="1">
        <v>230000000</v>
      </c>
      <c r="D67" s="11">
        <f t="shared" si="18"/>
        <v>0</v>
      </c>
      <c r="E67">
        <v>0.78705557049509878</v>
      </c>
      <c r="F67" s="11">
        <f t="shared" si="1"/>
        <v>-0.58624146025370594</v>
      </c>
      <c r="G67">
        <v>26.906200408935501</v>
      </c>
      <c r="H67" s="11">
        <f t="shared" si="2"/>
        <v>-4.7903742879097846E-3</v>
      </c>
      <c r="I67">
        <v>234.95890225330891</v>
      </c>
      <c r="J67" s="11">
        <f t="shared" si="3"/>
        <v>-0.40466477754409635</v>
      </c>
      <c r="K67">
        <v>10.865</v>
      </c>
      <c r="L67" s="11">
        <f t="shared" si="4"/>
        <v>-8.7056678114765668E-3</v>
      </c>
      <c r="M67">
        <v>5.9343716888443261</v>
      </c>
      <c r="N67" s="11">
        <f t="shared" si="14"/>
        <v>0.20137705576583298</v>
      </c>
      <c r="O67">
        <v>4.5045774933160496</v>
      </c>
      <c r="P67" s="11">
        <f t="shared" si="6"/>
        <v>-0.1399198591743934</v>
      </c>
      <c r="R67" s="11"/>
    </row>
    <row r="68" spans="1:18" x14ac:dyDescent="0.25">
      <c r="A68" t="s">
        <v>24</v>
      </c>
      <c r="B68">
        <v>2019</v>
      </c>
      <c r="C68" s="1">
        <v>230000000</v>
      </c>
      <c r="D68" s="11">
        <f t="shared" si="18"/>
        <v>0</v>
      </c>
      <c r="E68">
        <v>0.1525833166642343</v>
      </c>
      <c r="F68" s="11">
        <f t="shared" si="1"/>
        <v>-1.6405880708241132</v>
      </c>
      <c r="G68">
        <v>28.4680995941162</v>
      </c>
      <c r="H68" s="11">
        <f t="shared" si="2"/>
        <v>5.6427389368851395E-2</v>
      </c>
      <c r="I68">
        <v>300.5823301003486</v>
      </c>
      <c r="J68" s="11">
        <f t="shared" si="3"/>
        <v>0.24631107866814525</v>
      </c>
      <c r="K68">
        <v>10.77</v>
      </c>
      <c r="L68" s="11">
        <f t="shared" si="4"/>
        <v>-8.7821225400957874E-3</v>
      </c>
      <c r="M68">
        <v>5.8678212513835417</v>
      </c>
      <c r="N68" s="11">
        <f t="shared" si="14"/>
        <v>-1.1277758830678348E-2</v>
      </c>
      <c r="O68">
        <v>4.1243507248623903</v>
      </c>
      <c r="P68" s="11">
        <f t="shared" si="6"/>
        <v>-8.8185493130145967E-2</v>
      </c>
      <c r="R68" s="11"/>
    </row>
    <row r="69" spans="1:18" s="3" customFormat="1" x14ac:dyDescent="0.25">
      <c r="A69" s="3" t="s">
        <v>25</v>
      </c>
      <c r="B69" s="3">
        <v>2014</v>
      </c>
      <c r="C69" s="3">
        <v>138000000</v>
      </c>
      <c r="E69" s="3">
        <v>1.8469916036571732</v>
      </c>
      <c r="G69" s="3">
        <v>24.890100479126001</v>
      </c>
      <c r="I69" s="3">
        <v>266.14947930559197</v>
      </c>
      <c r="K69" s="4">
        <v>7</v>
      </c>
      <c r="M69" s="3">
        <v>3.3899537586850341</v>
      </c>
      <c r="O69" s="3">
        <v>6.1360201511335104</v>
      </c>
      <c r="Q69" s="3">
        <v>0.77115</v>
      </c>
    </row>
    <row r="70" spans="1:18" x14ac:dyDescent="0.25">
      <c r="A70" t="s">
        <v>25</v>
      </c>
      <c r="B70">
        <v>2015</v>
      </c>
      <c r="C70" s="1">
        <v>138000000</v>
      </c>
      <c r="D70">
        <f>LN(C70/C69)</f>
        <v>0</v>
      </c>
      <c r="E70">
        <v>1.1937328012442805</v>
      </c>
      <c r="F70" s="11">
        <f t="shared" ref="F69:F104" si="19">LN(E70/E69)</f>
        <v>-0.43647294989691054</v>
      </c>
      <c r="G70">
        <v>25.149400711059599</v>
      </c>
      <c r="H70" s="11">
        <f t="shared" ref="H69:H104" si="20">LN(G70/G69)</f>
        <v>1.0363914376870044E-2</v>
      </c>
      <c r="I70">
        <v>231.70579895915537</v>
      </c>
      <c r="J70" s="11">
        <f t="shared" ref="J69:J104" si="21">LN(I70/I69)</f>
        <v>-0.13858964421993455</v>
      </c>
      <c r="K70">
        <v>9.1999999999999993</v>
      </c>
      <c r="L70" s="11">
        <f t="shared" ref="L69:L104" si="22">LN(K70/K69)</f>
        <v>0.27329333499968134</v>
      </c>
      <c r="M70">
        <v>4.0372997058623996</v>
      </c>
      <c r="N70" s="11">
        <f t="shared" si="14"/>
        <v>0.1747597980696648</v>
      </c>
      <c r="O70">
        <v>4.5092082779570601</v>
      </c>
      <c r="P70" s="11">
        <f t="shared" ref="P69:P104" si="23">LN(O70/O69)</f>
        <v>-0.30805475816320765</v>
      </c>
      <c r="Q70">
        <v>0.79845999999999995</v>
      </c>
      <c r="R70" s="11">
        <f t="shared" ref="R69:R104" si="24">LN(Q70/Q69)</f>
        <v>3.4801965304589531E-2</v>
      </c>
    </row>
    <row r="71" spans="1:18" x14ac:dyDescent="0.25">
      <c r="A71" t="s">
        <v>25</v>
      </c>
      <c r="B71">
        <v>2016</v>
      </c>
      <c r="C71" s="1">
        <v>138000000</v>
      </c>
      <c r="D71" s="11">
        <f t="shared" ref="D71:D74" si="25">LN(C71/C70)</f>
        <v>0</v>
      </c>
      <c r="E71">
        <v>0.39908792955635874</v>
      </c>
      <c r="F71" s="11">
        <f t="shared" si="19"/>
        <v>-1.0956587169176544</v>
      </c>
      <c r="G71">
        <v>26.536500930786101</v>
      </c>
      <c r="H71" s="11">
        <f t="shared" si="20"/>
        <v>5.3687111194589111E-2</v>
      </c>
      <c r="I71">
        <v>321.00453880799552</v>
      </c>
      <c r="J71" s="11">
        <f t="shared" si="21"/>
        <v>0.32598680361645027</v>
      </c>
      <c r="K71">
        <v>6.9</v>
      </c>
      <c r="L71" s="11">
        <f t="shared" si="22"/>
        <v>-0.28768207245178079</v>
      </c>
      <c r="M71">
        <v>3.0333903395221844</v>
      </c>
      <c r="N71" s="11">
        <f t="shared" si="14"/>
        <v>-0.28589516093592604</v>
      </c>
      <c r="O71">
        <v>6.5946044145699103</v>
      </c>
      <c r="P71" s="11">
        <f t="shared" si="23"/>
        <v>0.3801302117630953</v>
      </c>
      <c r="Q71">
        <v>0.81881999999999999</v>
      </c>
      <c r="R71" s="11">
        <f t="shared" si="24"/>
        <v>2.5179407003864434E-2</v>
      </c>
    </row>
    <row r="72" spans="1:18" x14ac:dyDescent="0.25">
      <c r="A72" t="s">
        <v>25</v>
      </c>
      <c r="B72">
        <v>2017</v>
      </c>
      <c r="C72" s="1">
        <v>75000000</v>
      </c>
      <c r="D72" s="11">
        <f t="shared" si="25"/>
        <v>-0.60976557162089429</v>
      </c>
      <c r="E72">
        <v>1.4145126258505769</v>
      </c>
      <c r="F72" s="11">
        <f t="shared" si="19"/>
        <v>1.2653585492795885</v>
      </c>
      <c r="G72">
        <v>27.035400390625</v>
      </c>
      <c r="H72" s="11">
        <f t="shared" si="20"/>
        <v>1.8625953938117494E-2</v>
      </c>
      <c r="I72">
        <v>352.15639903719267</v>
      </c>
      <c r="J72" s="11">
        <f t="shared" si="21"/>
        <v>9.262012974696382E-2</v>
      </c>
      <c r="K72">
        <v>10.96</v>
      </c>
      <c r="L72" s="11">
        <f t="shared" si="22"/>
        <v>0.46273086991665585</v>
      </c>
      <c r="M72">
        <v>4.8519665708479325</v>
      </c>
      <c r="N72" s="11">
        <f t="shared" si="14"/>
        <v>0.46970318336336114</v>
      </c>
      <c r="O72">
        <v>5.1810822326374302</v>
      </c>
      <c r="P72" s="11">
        <f t="shared" si="23"/>
        <v>-0.24123784207334786</v>
      </c>
      <c r="Q72">
        <v>0.83214999999999995</v>
      </c>
      <c r="R72" s="11">
        <f t="shared" si="24"/>
        <v>1.6148433554657976E-2</v>
      </c>
    </row>
    <row r="73" spans="1:18" x14ac:dyDescent="0.25">
      <c r="A73" t="s">
        <v>25</v>
      </c>
      <c r="B73">
        <v>2018</v>
      </c>
      <c r="C73" s="1">
        <v>62500000</v>
      </c>
      <c r="D73" s="11">
        <f t="shared" si="25"/>
        <v>-0.18232155679395459</v>
      </c>
      <c r="E73">
        <v>0.78705557049509878</v>
      </c>
      <c r="F73" s="11">
        <f t="shared" si="19"/>
        <v>-0.58624146025370594</v>
      </c>
      <c r="G73">
        <v>26.906200408935501</v>
      </c>
      <c r="H73" s="11">
        <f t="shared" si="20"/>
        <v>-4.7903742879097846E-3</v>
      </c>
      <c r="I73">
        <v>234.95890225330891</v>
      </c>
      <c r="J73" s="11">
        <f t="shared" si="21"/>
        <v>-0.40466477754409635</v>
      </c>
      <c r="K73">
        <v>10.865</v>
      </c>
      <c r="L73" s="11">
        <f t="shared" si="22"/>
        <v>-8.7056678114765668E-3</v>
      </c>
      <c r="M73">
        <v>5.9343716888443261</v>
      </c>
      <c r="N73" s="11">
        <f t="shared" si="14"/>
        <v>0.20137705576583298</v>
      </c>
      <c r="O73">
        <v>4.5045774933160496</v>
      </c>
      <c r="P73" s="11">
        <f t="shared" si="23"/>
        <v>-0.1399198591743934</v>
      </c>
      <c r="R73" s="11"/>
    </row>
    <row r="74" spans="1:18" x14ac:dyDescent="0.25">
      <c r="A74" t="s">
        <v>25</v>
      </c>
      <c r="B74">
        <v>2019</v>
      </c>
      <c r="C74" s="1">
        <v>50000000</v>
      </c>
      <c r="D74" s="11">
        <f t="shared" si="25"/>
        <v>-0.22314355131420971</v>
      </c>
      <c r="E74">
        <v>0.1525833166642343</v>
      </c>
      <c r="F74" s="11">
        <f t="shared" si="19"/>
        <v>-1.6405880708241132</v>
      </c>
      <c r="G74">
        <v>28.4680995941162</v>
      </c>
      <c r="H74" s="11">
        <f t="shared" si="20"/>
        <v>5.6427389368851395E-2</v>
      </c>
      <c r="I74">
        <v>300.5823301003486</v>
      </c>
      <c r="J74" s="11">
        <f t="shared" si="21"/>
        <v>0.24631107866814525</v>
      </c>
      <c r="K74">
        <v>10.77</v>
      </c>
      <c r="L74" s="11">
        <f t="shared" si="22"/>
        <v>-8.7821225400957874E-3</v>
      </c>
      <c r="M74">
        <v>5.8678212513835417</v>
      </c>
      <c r="N74" s="11">
        <f t="shared" si="14"/>
        <v>-1.1277758830678348E-2</v>
      </c>
      <c r="O74">
        <v>4.1243507248623903</v>
      </c>
      <c r="P74" s="11">
        <f t="shared" si="23"/>
        <v>-8.8185493130145967E-2</v>
      </c>
      <c r="R74" s="11"/>
    </row>
    <row r="75" spans="1:18" s="3" customFormat="1" x14ac:dyDescent="0.25">
      <c r="A75" s="3" t="s">
        <v>20</v>
      </c>
      <c r="B75" s="3">
        <v>2014</v>
      </c>
      <c r="C75" s="3">
        <v>780000000</v>
      </c>
      <c r="E75" s="3">
        <v>1.8469916036571732</v>
      </c>
      <c r="G75" s="3">
        <v>24.890100479126001</v>
      </c>
      <c r="I75" s="3">
        <v>266.14947930559197</v>
      </c>
      <c r="K75" s="4">
        <v>7</v>
      </c>
      <c r="M75" s="3">
        <v>3.3899537586850341</v>
      </c>
      <c r="O75" s="3">
        <v>6.1360201511335104</v>
      </c>
      <c r="Q75" s="3">
        <v>0.77115</v>
      </c>
    </row>
    <row r="76" spans="1:18" x14ac:dyDescent="0.25">
      <c r="A76" t="s">
        <v>20</v>
      </c>
      <c r="B76">
        <v>2015</v>
      </c>
      <c r="C76" s="1">
        <v>1500000000</v>
      </c>
      <c r="D76">
        <f>LN(C76/C75)</f>
        <v>0.65392646740666405</v>
      </c>
      <c r="E76">
        <v>1.1937328012442805</v>
      </c>
      <c r="F76" s="11">
        <f t="shared" si="19"/>
        <v>-0.43647294989691054</v>
      </c>
      <c r="G76">
        <v>25.149400711059599</v>
      </c>
      <c r="H76" s="11">
        <f t="shared" si="20"/>
        <v>1.0363914376870044E-2</v>
      </c>
      <c r="I76">
        <v>231.70579895915537</v>
      </c>
      <c r="J76" s="11">
        <f t="shared" si="21"/>
        <v>-0.13858964421993455</v>
      </c>
      <c r="K76">
        <v>9.1999999999999993</v>
      </c>
      <c r="L76" s="11">
        <f t="shared" si="22"/>
        <v>0.27329333499968134</v>
      </c>
      <c r="M76">
        <v>4.0372997058623996</v>
      </c>
      <c r="N76" s="11">
        <f t="shared" si="14"/>
        <v>0.1747597980696648</v>
      </c>
      <c r="O76">
        <v>4.5092082779570601</v>
      </c>
      <c r="P76" s="11">
        <f t="shared" si="23"/>
        <v>-0.30805475816320765</v>
      </c>
      <c r="Q76">
        <v>0.79845999999999995</v>
      </c>
      <c r="R76" s="11">
        <f t="shared" si="24"/>
        <v>3.4801965304589531E-2</v>
      </c>
    </row>
    <row r="77" spans="1:18" x14ac:dyDescent="0.25">
      <c r="A77" t="s">
        <v>20</v>
      </c>
      <c r="B77">
        <v>2016</v>
      </c>
      <c r="C77" s="1">
        <v>600000000</v>
      </c>
      <c r="D77" s="11">
        <f t="shared" ref="D77:D80" si="26">LN(C77/C76)</f>
        <v>-0.916290731874155</v>
      </c>
      <c r="E77">
        <v>0.39908792955635874</v>
      </c>
      <c r="F77" s="11">
        <f t="shared" si="19"/>
        <v>-1.0956587169176544</v>
      </c>
      <c r="G77">
        <v>26.536500930786101</v>
      </c>
      <c r="H77" s="11">
        <f t="shared" si="20"/>
        <v>5.3687111194589111E-2</v>
      </c>
      <c r="I77">
        <v>321.00453880799552</v>
      </c>
      <c r="J77" s="11">
        <f t="shared" si="21"/>
        <v>0.32598680361645027</v>
      </c>
      <c r="K77">
        <v>6.9</v>
      </c>
      <c r="L77" s="11">
        <f t="shared" si="22"/>
        <v>-0.28768207245178079</v>
      </c>
      <c r="M77">
        <v>3.0333903395221844</v>
      </c>
      <c r="N77" s="11">
        <f t="shared" si="14"/>
        <v>-0.28589516093592604</v>
      </c>
      <c r="O77">
        <v>6.5946044145699103</v>
      </c>
      <c r="P77" s="11">
        <f t="shared" si="23"/>
        <v>0.3801302117630953</v>
      </c>
      <c r="Q77">
        <v>0.81881999999999999</v>
      </c>
      <c r="R77" s="11">
        <f t="shared" si="24"/>
        <v>2.5179407003864434E-2</v>
      </c>
    </row>
    <row r="78" spans="1:18" x14ac:dyDescent="0.25">
      <c r="A78" t="s">
        <v>20</v>
      </c>
      <c r="B78">
        <v>2017</v>
      </c>
      <c r="C78" s="1">
        <v>600000000</v>
      </c>
      <c r="D78" s="11">
        <f t="shared" si="26"/>
        <v>0</v>
      </c>
      <c r="E78">
        <v>1.4145126258505769</v>
      </c>
      <c r="F78" s="11">
        <f t="shared" si="19"/>
        <v>1.2653585492795885</v>
      </c>
      <c r="G78">
        <v>27.035400390625</v>
      </c>
      <c r="H78" s="11">
        <f t="shared" si="20"/>
        <v>1.8625953938117494E-2</v>
      </c>
      <c r="I78">
        <v>352.15639903719267</v>
      </c>
      <c r="J78" s="11">
        <f t="shared" si="21"/>
        <v>9.262012974696382E-2</v>
      </c>
      <c r="K78">
        <v>10.96</v>
      </c>
      <c r="L78" s="11">
        <f t="shared" si="22"/>
        <v>0.46273086991665585</v>
      </c>
      <c r="M78">
        <v>4.8519665708479325</v>
      </c>
      <c r="N78" s="11">
        <f t="shared" si="14"/>
        <v>0.46970318336336114</v>
      </c>
      <c r="O78">
        <v>5.1810822326374302</v>
      </c>
      <c r="P78" s="11">
        <f t="shared" si="23"/>
        <v>-0.24123784207334786</v>
      </c>
      <c r="Q78">
        <v>0.83214999999999995</v>
      </c>
      <c r="R78" s="11">
        <f t="shared" si="24"/>
        <v>1.6148433554657976E-2</v>
      </c>
    </row>
    <row r="79" spans="1:18" x14ac:dyDescent="0.25">
      <c r="A79" t="s">
        <v>20</v>
      </c>
      <c r="B79">
        <v>2018</v>
      </c>
      <c r="C79" s="1">
        <v>600000000</v>
      </c>
      <c r="D79" s="11">
        <f t="shared" si="26"/>
        <v>0</v>
      </c>
      <c r="E79">
        <v>0.78705557049509878</v>
      </c>
      <c r="F79" s="11">
        <f t="shared" si="19"/>
        <v>-0.58624146025370594</v>
      </c>
      <c r="G79">
        <v>26.906200408935501</v>
      </c>
      <c r="H79" s="11">
        <f t="shared" si="20"/>
        <v>-4.7903742879097846E-3</v>
      </c>
      <c r="I79">
        <v>234.95890225330891</v>
      </c>
      <c r="J79" s="11">
        <f t="shared" si="21"/>
        <v>-0.40466477754409635</v>
      </c>
      <c r="K79">
        <v>10.865</v>
      </c>
      <c r="L79" s="11">
        <f t="shared" si="22"/>
        <v>-8.7056678114765668E-3</v>
      </c>
      <c r="M79">
        <v>5.9343716888443261</v>
      </c>
      <c r="N79" s="11">
        <f t="shared" si="14"/>
        <v>0.20137705576583298</v>
      </c>
      <c r="O79">
        <v>4.5045774933160496</v>
      </c>
      <c r="P79" s="11">
        <f t="shared" si="23"/>
        <v>-0.1399198591743934</v>
      </c>
      <c r="R79" s="11"/>
    </row>
    <row r="80" spans="1:18" x14ac:dyDescent="0.25">
      <c r="A80" t="s">
        <v>20</v>
      </c>
      <c r="B80">
        <v>2019</v>
      </c>
      <c r="C80" s="1">
        <v>600000000</v>
      </c>
      <c r="D80" s="11">
        <f t="shared" si="26"/>
        <v>0</v>
      </c>
      <c r="E80">
        <v>0.1525833166642343</v>
      </c>
      <c r="F80" s="11">
        <f t="shared" si="19"/>
        <v>-1.6405880708241132</v>
      </c>
      <c r="G80">
        <v>28.4680995941162</v>
      </c>
      <c r="H80" s="11">
        <f t="shared" si="20"/>
        <v>5.6427389368851395E-2</v>
      </c>
      <c r="I80">
        <v>300.5823301003486</v>
      </c>
      <c r="J80" s="11">
        <f t="shared" si="21"/>
        <v>0.24631107866814525</v>
      </c>
      <c r="K80">
        <v>10.77</v>
      </c>
      <c r="L80" s="11">
        <f t="shared" si="22"/>
        <v>-8.7821225400957874E-3</v>
      </c>
      <c r="M80">
        <v>5.8678212513835417</v>
      </c>
      <c r="N80" s="11">
        <f t="shared" si="14"/>
        <v>-1.1277758830678348E-2</v>
      </c>
      <c r="O80">
        <v>4.1243507248623903</v>
      </c>
      <c r="P80" s="11">
        <f t="shared" si="23"/>
        <v>-8.8185493130145967E-2</v>
      </c>
      <c r="R80" s="11"/>
    </row>
    <row r="81" spans="1:18" s="3" customFormat="1" x14ac:dyDescent="0.25">
      <c r="A81" s="3" t="s">
        <v>21</v>
      </c>
      <c r="B81" s="3">
        <v>2014</v>
      </c>
      <c r="C81" s="5">
        <v>400000000</v>
      </c>
      <c r="E81" s="3">
        <v>1.8469916036571732</v>
      </c>
      <c r="G81" s="3">
        <v>24.890100479126001</v>
      </c>
      <c r="I81" s="3">
        <v>266.14947930559197</v>
      </c>
      <c r="K81" s="4">
        <v>7</v>
      </c>
      <c r="M81" s="3">
        <v>3.3899537586850341</v>
      </c>
      <c r="O81" s="3">
        <v>6.1360201511335104</v>
      </c>
      <c r="Q81" s="3">
        <v>0.77115</v>
      </c>
    </row>
    <row r="82" spans="1:18" x14ac:dyDescent="0.25">
      <c r="A82" t="s">
        <v>21</v>
      </c>
      <c r="B82">
        <v>2015</v>
      </c>
      <c r="C82" s="2">
        <v>575000000</v>
      </c>
      <c r="D82">
        <f>LN(C82/C81)</f>
        <v>0.36290549368936847</v>
      </c>
      <c r="E82">
        <v>1.1937328012442805</v>
      </c>
      <c r="F82" s="11">
        <f t="shared" si="19"/>
        <v>-0.43647294989691054</v>
      </c>
      <c r="G82">
        <v>25.149400711059599</v>
      </c>
      <c r="H82" s="11">
        <f t="shared" si="20"/>
        <v>1.0363914376870044E-2</v>
      </c>
      <c r="I82">
        <v>231.70579895915537</v>
      </c>
      <c r="J82" s="11">
        <f t="shared" si="21"/>
        <v>-0.13858964421993455</v>
      </c>
      <c r="K82">
        <v>9.1999999999999993</v>
      </c>
      <c r="L82" s="11">
        <f t="shared" si="22"/>
        <v>0.27329333499968134</v>
      </c>
      <c r="M82">
        <v>4.0372997058623996</v>
      </c>
      <c r="N82" s="11">
        <f t="shared" si="14"/>
        <v>0.1747597980696648</v>
      </c>
      <c r="O82">
        <v>4.5092082779570601</v>
      </c>
      <c r="P82" s="11">
        <f t="shared" si="23"/>
        <v>-0.30805475816320765</v>
      </c>
      <c r="Q82">
        <v>0.79845999999999995</v>
      </c>
      <c r="R82" s="11">
        <f t="shared" si="24"/>
        <v>3.4801965304589531E-2</v>
      </c>
    </row>
    <row r="83" spans="1:18" x14ac:dyDescent="0.25">
      <c r="A83" t="s">
        <v>21</v>
      </c>
      <c r="B83">
        <v>2016</v>
      </c>
      <c r="C83" s="2">
        <v>575000000</v>
      </c>
      <c r="D83" s="11">
        <f t="shared" ref="D83:D86" si="27">LN(C83/C82)</f>
        <v>0</v>
      </c>
      <c r="E83">
        <v>0.39908792955635874</v>
      </c>
      <c r="F83" s="11">
        <f t="shared" si="19"/>
        <v>-1.0956587169176544</v>
      </c>
      <c r="G83">
        <v>26.536500930786101</v>
      </c>
      <c r="H83" s="11">
        <f t="shared" si="20"/>
        <v>5.3687111194589111E-2</v>
      </c>
      <c r="I83">
        <v>321.00453880799552</v>
      </c>
      <c r="J83" s="11">
        <f t="shared" si="21"/>
        <v>0.32598680361645027</v>
      </c>
      <c r="K83">
        <v>6.9</v>
      </c>
      <c r="L83" s="11">
        <f t="shared" si="22"/>
        <v>-0.28768207245178079</v>
      </c>
      <c r="M83">
        <v>3.0333903395221844</v>
      </c>
      <c r="N83" s="11">
        <f t="shared" si="14"/>
        <v>-0.28589516093592604</v>
      </c>
      <c r="O83">
        <v>6.5946044145699103</v>
      </c>
      <c r="P83" s="11">
        <f t="shared" si="23"/>
        <v>0.3801302117630953</v>
      </c>
      <c r="Q83">
        <v>0.81881999999999999</v>
      </c>
      <c r="R83" s="11">
        <f t="shared" si="24"/>
        <v>2.5179407003864434E-2</v>
      </c>
    </row>
    <row r="84" spans="1:18" x14ac:dyDescent="0.25">
      <c r="A84" t="s">
        <v>21</v>
      </c>
      <c r="B84">
        <v>2017</v>
      </c>
      <c r="C84" s="2">
        <v>575000000</v>
      </c>
      <c r="D84" s="11">
        <f t="shared" si="27"/>
        <v>0</v>
      </c>
      <c r="E84">
        <v>1.4145126258505769</v>
      </c>
      <c r="F84" s="11">
        <f t="shared" si="19"/>
        <v>1.2653585492795885</v>
      </c>
      <c r="G84">
        <v>27.035400390625</v>
      </c>
      <c r="H84" s="11">
        <f t="shared" si="20"/>
        <v>1.8625953938117494E-2</v>
      </c>
      <c r="I84">
        <v>352.15639903719267</v>
      </c>
      <c r="J84" s="11">
        <f t="shared" si="21"/>
        <v>9.262012974696382E-2</v>
      </c>
      <c r="K84">
        <v>10.96</v>
      </c>
      <c r="L84" s="11">
        <f t="shared" si="22"/>
        <v>0.46273086991665585</v>
      </c>
      <c r="M84">
        <v>4.8519665708479325</v>
      </c>
      <c r="N84" s="11">
        <f t="shared" si="14"/>
        <v>0.46970318336336114</v>
      </c>
      <c r="O84">
        <v>5.1810822326374302</v>
      </c>
      <c r="P84" s="11">
        <f t="shared" si="23"/>
        <v>-0.24123784207334786</v>
      </c>
      <c r="Q84">
        <v>0.83214999999999995</v>
      </c>
      <c r="R84" s="11">
        <f t="shared" si="24"/>
        <v>1.6148433554657976E-2</v>
      </c>
    </row>
    <row r="85" spans="1:18" x14ac:dyDescent="0.25">
      <c r="A85" t="s">
        <v>21</v>
      </c>
      <c r="B85">
        <v>2018</v>
      </c>
      <c r="C85" s="2">
        <f>AVERAGE(C81,C82,C83,C84)</f>
        <v>531250000</v>
      </c>
      <c r="D85" s="11">
        <f t="shared" si="27"/>
        <v>-7.9137320558723856E-2</v>
      </c>
      <c r="E85">
        <v>0.78705557049509878</v>
      </c>
      <c r="F85" s="11">
        <f t="shared" si="19"/>
        <v>-0.58624146025370594</v>
      </c>
      <c r="G85">
        <v>26.906200408935501</v>
      </c>
      <c r="H85" s="11">
        <f t="shared" si="20"/>
        <v>-4.7903742879097846E-3</v>
      </c>
      <c r="I85">
        <v>234.95890225330891</v>
      </c>
      <c r="J85" s="11">
        <f t="shared" si="21"/>
        <v>-0.40466477754409635</v>
      </c>
      <c r="K85">
        <v>10.865</v>
      </c>
      <c r="L85" s="11">
        <f t="shared" si="22"/>
        <v>-8.7056678114765668E-3</v>
      </c>
      <c r="M85">
        <v>5.9343716888443261</v>
      </c>
      <c r="N85" s="11">
        <f t="shared" si="14"/>
        <v>0.20137705576583298</v>
      </c>
      <c r="O85">
        <v>4.5045774933160496</v>
      </c>
      <c r="P85" s="11">
        <f t="shared" si="23"/>
        <v>-0.1399198591743934</v>
      </c>
      <c r="R85" s="11"/>
    </row>
    <row r="86" spans="1:18" x14ac:dyDescent="0.25">
      <c r="A86" t="s">
        <v>21</v>
      </c>
      <c r="B86">
        <v>2019</v>
      </c>
      <c r="C86" s="2">
        <f>AVERAGE(C81,C82,C83,C84,C85)</f>
        <v>531250000</v>
      </c>
      <c r="D86" s="11">
        <f t="shared" si="27"/>
        <v>0</v>
      </c>
      <c r="E86">
        <v>0.1525833166642343</v>
      </c>
      <c r="F86" s="11">
        <f t="shared" si="19"/>
        <v>-1.6405880708241132</v>
      </c>
      <c r="G86">
        <v>28.4680995941162</v>
      </c>
      <c r="H86" s="11">
        <f t="shared" si="20"/>
        <v>5.6427389368851395E-2</v>
      </c>
      <c r="I86">
        <v>300.5823301003486</v>
      </c>
      <c r="J86" s="11">
        <f t="shared" si="21"/>
        <v>0.24631107866814525</v>
      </c>
      <c r="K86">
        <v>10.77</v>
      </c>
      <c r="L86" s="11">
        <f t="shared" si="22"/>
        <v>-8.7821225400957874E-3</v>
      </c>
      <c r="M86">
        <v>5.8678212513835417</v>
      </c>
      <c r="N86" s="11">
        <f t="shared" si="14"/>
        <v>-1.1277758830678348E-2</v>
      </c>
      <c r="O86">
        <v>4.1243507248623903</v>
      </c>
      <c r="P86" s="11">
        <f t="shared" si="23"/>
        <v>-8.8185493130145967E-2</v>
      </c>
      <c r="R86" s="11"/>
    </row>
    <row r="87" spans="1:18" s="3" customFormat="1" x14ac:dyDescent="0.25">
      <c r="A87" s="3" t="s">
        <v>22</v>
      </c>
      <c r="B87" s="3">
        <v>2014</v>
      </c>
      <c r="C87" s="5">
        <v>2460000000</v>
      </c>
      <c r="E87" s="3">
        <v>1.8469916036571732</v>
      </c>
      <c r="G87" s="3">
        <v>24.890100479126001</v>
      </c>
      <c r="I87" s="3">
        <v>266.14947930559197</v>
      </c>
      <c r="K87" s="4">
        <v>7</v>
      </c>
      <c r="M87" s="3">
        <v>3.3899537586850341</v>
      </c>
      <c r="O87" s="3">
        <v>6.1360201511335104</v>
      </c>
      <c r="Q87" s="3">
        <v>0.77115</v>
      </c>
    </row>
    <row r="88" spans="1:18" x14ac:dyDescent="0.25">
      <c r="A88" t="s">
        <v>22</v>
      </c>
      <c r="B88">
        <v>2015</v>
      </c>
      <c r="C88" s="2">
        <v>2800000000</v>
      </c>
      <c r="D88">
        <f>LN(C88/C87)</f>
        <v>0.12945806723688677</v>
      </c>
      <c r="E88">
        <v>1.1937328012442805</v>
      </c>
      <c r="F88" s="11">
        <f t="shared" si="19"/>
        <v>-0.43647294989691054</v>
      </c>
      <c r="G88">
        <v>25.149400711059599</v>
      </c>
      <c r="H88" s="11">
        <f t="shared" si="20"/>
        <v>1.0363914376870044E-2</v>
      </c>
      <c r="I88">
        <v>231.70579895915537</v>
      </c>
      <c r="J88" s="11">
        <f t="shared" si="21"/>
        <v>-0.13858964421993455</v>
      </c>
      <c r="K88">
        <v>9.1999999999999993</v>
      </c>
      <c r="L88" s="11">
        <f t="shared" si="22"/>
        <v>0.27329333499968134</v>
      </c>
      <c r="M88">
        <v>4.0372997058623996</v>
      </c>
      <c r="N88" s="11">
        <f t="shared" si="14"/>
        <v>0.1747597980696648</v>
      </c>
      <c r="O88">
        <v>4.5092082779570601</v>
      </c>
      <c r="P88" s="11">
        <f t="shared" si="23"/>
        <v>-0.30805475816320765</v>
      </c>
      <c r="Q88">
        <v>0.79845999999999995</v>
      </c>
      <c r="R88" s="11">
        <f t="shared" si="24"/>
        <v>3.4801965304589531E-2</v>
      </c>
    </row>
    <row r="89" spans="1:18" x14ac:dyDescent="0.25">
      <c r="A89" t="s">
        <v>22</v>
      </c>
      <c r="B89">
        <v>2016</v>
      </c>
      <c r="C89" s="2">
        <v>3357949200</v>
      </c>
      <c r="D89" s="11">
        <f t="shared" ref="D89:D92" si="28">LN(C89/C88)</f>
        <v>0.18171101330734854</v>
      </c>
      <c r="E89">
        <v>0.39908792955635874</v>
      </c>
      <c r="F89" s="11">
        <f t="shared" si="19"/>
        <v>-1.0956587169176544</v>
      </c>
      <c r="G89">
        <v>26.536500930786101</v>
      </c>
      <c r="H89" s="11">
        <f t="shared" si="20"/>
        <v>5.3687111194589111E-2</v>
      </c>
      <c r="I89">
        <v>321.00453880799552</v>
      </c>
      <c r="J89" s="11">
        <f t="shared" si="21"/>
        <v>0.32598680361645027</v>
      </c>
      <c r="K89">
        <v>6.9</v>
      </c>
      <c r="L89" s="11">
        <f t="shared" si="22"/>
        <v>-0.28768207245178079</v>
      </c>
      <c r="M89">
        <v>3.0333903395221844</v>
      </c>
      <c r="N89" s="11">
        <f t="shared" si="14"/>
        <v>-0.28589516093592604</v>
      </c>
      <c r="O89">
        <v>6.5946044145699103</v>
      </c>
      <c r="P89" s="11">
        <f t="shared" si="23"/>
        <v>0.3801302117630953</v>
      </c>
      <c r="Q89">
        <v>0.81881999999999999</v>
      </c>
      <c r="R89" s="11">
        <f t="shared" si="24"/>
        <v>2.5179407003864434E-2</v>
      </c>
    </row>
    <row r="90" spans="1:18" x14ac:dyDescent="0.25">
      <c r="A90" t="s">
        <v>22</v>
      </c>
      <c r="B90">
        <v>2017</v>
      </c>
      <c r="C90" s="2">
        <v>3462105600</v>
      </c>
      <c r="D90" s="11">
        <f t="shared" si="28"/>
        <v>3.0546528399969193E-2</v>
      </c>
      <c r="E90">
        <v>1.4145126258505769</v>
      </c>
      <c r="F90" s="11">
        <f t="shared" si="19"/>
        <v>1.2653585492795885</v>
      </c>
      <c r="G90">
        <v>27.035400390625</v>
      </c>
      <c r="H90" s="11">
        <f t="shared" si="20"/>
        <v>1.8625953938117494E-2</v>
      </c>
      <c r="I90">
        <v>352.15639903719267</v>
      </c>
      <c r="J90" s="11">
        <f t="shared" si="21"/>
        <v>9.262012974696382E-2</v>
      </c>
      <c r="K90">
        <v>10.96</v>
      </c>
      <c r="L90" s="11">
        <f t="shared" si="22"/>
        <v>0.46273086991665585</v>
      </c>
      <c r="M90">
        <v>4.8519665708479325</v>
      </c>
      <c r="N90" s="11">
        <f t="shared" si="14"/>
        <v>0.46970318336336114</v>
      </c>
      <c r="O90">
        <v>5.1810822326374302</v>
      </c>
      <c r="P90" s="11">
        <f t="shared" si="23"/>
        <v>-0.24123784207334786</v>
      </c>
      <c r="Q90">
        <v>0.83214999999999995</v>
      </c>
      <c r="R90" s="11">
        <f t="shared" si="24"/>
        <v>1.6148433554657976E-2</v>
      </c>
    </row>
    <row r="91" spans="1:18" x14ac:dyDescent="0.25">
      <c r="A91" t="s">
        <v>22</v>
      </c>
      <c r="B91">
        <v>2018</v>
      </c>
      <c r="C91" s="2">
        <v>3541539000</v>
      </c>
      <c r="D91" s="11">
        <f t="shared" si="28"/>
        <v>2.2684419545360369E-2</v>
      </c>
      <c r="E91">
        <v>0.78705557049509878</v>
      </c>
      <c r="F91" s="11">
        <f t="shared" si="19"/>
        <v>-0.58624146025370594</v>
      </c>
      <c r="G91">
        <v>26.906200408935501</v>
      </c>
      <c r="H91" s="11">
        <f t="shared" si="20"/>
        <v>-4.7903742879097846E-3</v>
      </c>
      <c r="I91">
        <v>234.95890225330891</v>
      </c>
      <c r="J91" s="11">
        <f t="shared" si="21"/>
        <v>-0.40466477754409635</v>
      </c>
      <c r="K91">
        <v>10.865</v>
      </c>
      <c r="L91" s="11">
        <f t="shared" si="22"/>
        <v>-8.7056678114765668E-3</v>
      </c>
      <c r="M91">
        <v>5.9343716888443261</v>
      </c>
      <c r="N91" s="11">
        <f t="shared" si="14"/>
        <v>0.20137705576583298</v>
      </c>
      <c r="O91">
        <v>4.5045774933160496</v>
      </c>
      <c r="P91" s="11">
        <f t="shared" si="23"/>
        <v>-0.1399198591743934</v>
      </c>
      <c r="R91" s="11"/>
    </row>
    <row r="92" spans="1:18" x14ac:dyDescent="0.25">
      <c r="A92" t="s">
        <v>22</v>
      </c>
      <c r="B92">
        <v>2019</v>
      </c>
      <c r="C92">
        <v>17515200</v>
      </c>
      <c r="D92" s="11">
        <f t="shared" si="28"/>
        <v>-5.309247582047818</v>
      </c>
      <c r="E92">
        <v>0.1525833166642343</v>
      </c>
      <c r="F92" s="11">
        <f t="shared" si="19"/>
        <v>-1.6405880708241132</v>
      </c>
      <c r="G92">
        <v>28.4680995941162</v>
      </c>
      <c r="H92" s="11">
        <f t="shared" si="20"/>
        <v>5.6427389368851395E-2</v>
      </c>
      <c r="I92">
        <v>300.5823301003486</v>
      </c>
      <c r="J92" s="11">
        <f t="shared" si="21"/>
        <v>0.24631107866814525</v>
      </c>
      <c r="K92">
        <v>10.77</v>
      </c>
      <c r="L92" s="11">
        <f t="shared" si="22"/>
        <v>-8.7821225400957874E-3</v>
      </c>
      <c r="M92">
        <v>5.8678212513835417</v>
      </c>
      <c r="N92" s="11">
        <f t="shared" si="14"/>
        <v>-1.1277758830678348E-2</v>
      </c>
      <c r="O92">
        <v>4.1243507248623903</v>
      </c>
      <c r="P92" s="11">
        <f t="shared" si="23"/>
        <v>-8.8185493130145967E-2</v>
      </c>
      <c r="R92" s="11"/>
    </row>
    <row r="93" spans="1:18" s="3" customFormat="1" x14ac:dyDescent="0.25">
      <c r="A93" s="3" t="s">
        <v>26</v>
      </c>
      <c r="B93" s="3">
        <v>2014</v>
      </c>
      <c r="C93" s="3">
        <v>61000000000</v>
      </c>
      <c r="E93" s="3">
        <v>1.8469916036571732</v>
      </c>
      <c r="G93" s="3">
        <v>24.890100479126001</v>
      </c>
      <c r="I93" s="3">
        <v>266.14947930559197</v>
      </c>
      <c r="K93" s="4">
        <v>7</v>
      </c>
      <c r="M93" s="3">
        <v>3.3899537586850341</v>
      </c>
      <c r="O93" s="3">
        <v>6.1360201511335104</v>
      </c>
      <c r="Q93" s="3">
        <v>0.77115</v>
      </c>
    </row>
    <row r="94" spans="1:18" x14ac:dyDescent="0.25">
      <c r="A94" t="s">
        <v>26</v>
      </c>
      <c r="B94">
        <v>2015</v>
      </c>
      <c r="C94">
        <v>144000000000</v>
      </c>
      <c r="D94">
        <f>LN(C94/C93)</f>
        <v>0.85893943540268936</v>
      </c>
      <c r="E94">
        <v>1.1937328012442805</v>
      </c>
      <c r="F94" s="11">
        <f t="shared" si="19"/>
        <v>-0.43647294989691054</v>
      </c>
      <c r="G94">
        <v>25.149400711059599</v>
      </c>
      <c r="H94" s="11">
        <f t="shared" si="20"/>
        <v>1.0363914376870044E-2</v>
      </c>
      <c r="I94">
        <v>231.70579895915537</v>
      </c>
      <c r="J94" s="11">
        <f t="shared" si="21"/>
        <v>-0.13858964421993455</v>
      </c>
      <c r="K94">
        <v>9.1999999999999993</v>
      </c>
      <c r="L94" s="11">
        <f t="shared" si="22"/>
        <v>0.27329333499968134</v>
      </c>
      <c r="M94">
        <v>4.0372997058623996</v>
      </c>
      <c r="N94" s="11">
        <f t="shared" si="14"/>
        <v>0.1747597980696648</v>
      </c>
      <c r="O94">
        <v>4.5092082779570601</v>
      </c>
      <c r="P94" s="11">
        <f t="shared" si="23"/>
        <v>-0.30805475816320765</v>
      </c>
      <c r="Q94">
        <v>0.79845999999999995</v>
      </c>
      <c r="R94" s="11">
        <f t="shared" si="24"/>
        <v>3.4801965304589531E-2</v>
      </c>
    </row>
    <row r="95" spans="1:18" x14ac:dyDescent="0.25">
      <c r="A95" t="s">
        <v>26</v>
      </c>
      <c r="B95">
        <v>2016</v>
      </c>
      <c r="C95">
        <v>182900000000</v>
      </c>
      <c r="D95" s="11">
        <f t="shared" ref="D95:D98" si="29">LN(C95/C94)</f>
        <v>0.23912625582081942</v>
      </c>
      <c r="E95">
        <v>0.39908792955635874</v>
      </c>
      <c r="F95" s="11">
        <f t="shared" si="19"/>
        <v>-1.0956587169176544</v>
      </c>
      <c r="G95">
        <v>26.536500930786101</v>
      </c>
      <c r="H95" s="11">
        <f t="shared" si="20"/>
        <v>5.3687111194589111E-2</v>
      </c>
      <c r="I95">
        <v>321.00453880799552</v>
      </c>
      <c r="J95" s="11">
        <f t="shared" si="21"/>
        <v>0.32598680361645027</v>
      </c>
      <c r="K95">
        <v>6.9</v>
      </c>
      <c r="L95" s="11">
        <f t="shared" si="22"/>
        <v>-0.28768207245178079</v>
      </c>
      <c r="M95">
        <v>3.0333903395221844</v>
      </c>
      <c r="N95" s="11">
        <f t="shared" si="14"/>
        <v>-0.28589516093592604</v>
      </c>
      <c r="O95">
        <v>6.5946044145699103</v>
      </c>
      <c r="P95" s="11">
        <f t="shared" si="23"/>
        <v>0.3801302117630953</v>
      </c>
      <c r="Q95">
        <v>0.81881999999999999</v>
      </c>
      <c r="R95" s="11">
        <f t="shared" si="24"/>
        <v>2.5179407003864434E-2</v>
      </c>
    </row>
    <row r="96" spans="1:18" x14ac:dyDescent="0.25">
      <c r="A96" t="s">
        <v>26</v>
      </c>
      <c r="B96">
        <v>2017</v>
      </c>
      <c r="C96">
        <v>144000000000</v>
      </c>
      <c r="D96" s="11">
        <f t="shared" si="29"/>
        <v>-0.23912625582081934</v>
      </c>
      <c r="E96">
        <v>1.4145126258505769</v>
      </c>
      <c r="F96" s="11">
        <f t="shared" si="19"/>
        <v>1.2653585492795885</v>
      </c>
      <c r="G96">
        <v>27.035400390625</v>
      </c>
      <c r="H96" s="11">
        <f t="shared" si="20"/>
        <v>1.8625953938117494E-2</v>
      </c>
      <c r="I96">
        <v>352.15639903719267</v>
      </c>
      <c r="J96" s="11">
        <f t="shared" si="21"/>
        <v>9.262012974696382E-2</v>
      </c>
      <c r="K96">
        <v>10.96</v>
      </c>
      <c r="L96" s="11">
        <f t="shared" si="22"/>
        <v>0.46273086991665585</v>
      </c>
      <c r="M96">
        <v>4.8519665708479325</v>
      </c>
      <c r="N96" s="11">
        <f t="shared" si="14"/>
        <v>0.46970318336336114</v>
      </c>
      <c r="O96">
        <v>5.1810822326374302</v>
      </c>
      <c r="P96" s="11">
        <f t="shared" si="23"/>
        <v>-0.24123784207334786</v>
      </c>
      <c r="Q96">
        <v>0.83214999999999995</v>
      </c>
      <c r="R96" s="11">
        <f t="shared" si="24"/>
        <v>1.6148433554657976E-2</v>
      </c>
    </row>
    <row r="97" spans="1:18" x14ac:dyDescent="0.25">
      <c r="A97" t="s">
        <v>26</v>
      </c>
      <c r="B97">
        <v>2018</v>
      </c>
      <c r="C97">
        <v>144000000000</v>
      </c>
      <c r="D97" s="11">
        <f t="shared" si="29"/>
        <v>0</v>
      </c>
      <c r="E97">
        <v>0.78705557049509878</v>
      </c>
      <c r="F97" s="11">
        <f t="shared" si="19"/>
        <v>-0.58624146025370594</v>
      </c>
      <c r="G97">
        <v>26.906200408935501</v>
      </c>
      <c r="H97" s="11">
        <f t="shared" si="20"/>
        <v>-4.7903742879097846E-3</v>
      </c>
      <c r="I97">
        <v>234.95890225330891</v>
      </c>
      <c r="J97" s="11">
        <f t="shared" si="21"/>
        <v>-0.40466477754409635</v>
      </c>
      <c r="K97">
        <v>10.865</v>
      </c>
      <c r="L97" s="11">
        <f t="shared" si="22"/>
        <v>-8.7056678114765668E-3</v>
      </c>
      <c r="M97">
        <v>5.9343716888443261</v>
      </c>
      <c r="N97" s="11">
        <f t="shared" si="14"/>
        <v>0.20137705576583298</v>
      </c>
      <c r="O97">
        <v>4.5045774933160496</v>
      </c>
      <c r="P97" s="11">
        <f t="shared" si="23"/>
        <v>-0.1399198591743934</v>
      </c>
      <c r="R97" s="11"/>
    </row>
    <row r="98" spans="1:18" x14ac:dyDescent="0.25">
      <c r="A98" t="s">
        <v>26</v>
      </c>
      <c r="B98">
        <v>2019</v>
      </c>
      <c r="C98">
        <v>144000000000</v>
      </c>
      <c r="D98" s="11">
        <f t="shared" si="29"/>
        <v>0</v>
      </c>
      <c r="E98">
        <v>0.1525833166642343</v>
      </c>
      <c r="F98" s="11">
        <f t="shared" si="19"/>
        <v>-1.6405880708241132</v>
      </c>
      <c r="G98">
        <v>28.4680995941162</v>
      </c>
      <c r="H98" s="11">
        <f t="shared" si="20"/>
        <v>5.6427389368851395E-2</v>
      </c>
      <c r="I98">
        <v>300.5823301003486</v>
      </c>
      <c r="J98" s="11">
        <f t="shared" si="21"/>
        <v>0.24631107866814525</v>
      </c>
      <c r="K98">
        <v>10.77</v>
      </c>
      <c r="L98" s="11">
        <f t="shared" si="22"/>
        <v>-8.7821225400957874E-3</v>
      </c>
      <c r="M98">
        <v>5.8678212513835417</v>
      </c>
      <c r="N98" s="11">
        <f t="shared" si="14"/>
        <v>-1.1277758830678348E-2</v>
      </c>
      <c r="O98">
        <v>4.1243507248623903</v>
      </c>
      <c r="P98" s="11">
        <f t="shared" si="23"/>
        <v>-8.8185493130145967E-2</v>
      </c>
      <c r="R98" s="11"/>
    </row>
    <row r="99" spans="1:18" s="3" customFormat="1" x14ac:dyDescent="0.25">
      <c r="A99" s="3" t="s">
        <v>27</v>
      </c>
      <c r="B99" s="3">
        <v>2014</v>
      </c>
      <c r="C99" s="3">
        <v>1600000000</v>
      </c>
      <c r="E99" s="3">
        <v>1.8469916036571732</v>
      </c>
      <c r="G99" s="3">
        <v>24.890100479126001</v>
      </c>
      <c r="I99" s="3">
        <v>266.14947930559197</v>
      </c>
      <c r="K99" s="4">
        <v>7</v>
      </c>
      <c r="M99" s="3">
        <v>3.3899537586850341</v>
      </c>
      <c r="O99" s="3">
        <v>6.1360201511335104</v>
      </c>
      <c r="Q99" s="3">
        <v>0.77115</v>
      </c>
    </row>
    <row r="100" spans="1:18" x14ac:dyDescent="0.25">
      <c r="A100" t="s">
        <v>27</v>
      </c>
      <c r="B100">
        <v>2015</v>
      </c>
      <c r="C100">
        <v>1600000000</v>
      </c>
      <c r="D100">
        <f>LN(C100/C99)</f>
        <v>0</v>
      </c>
      <c r="E100">
        <v>1.1937328012442805</v>
      </c>
      <c r="F100" s="11">
        <f t="shared" si="19"/>
        <v>-0.43647294989691054</v>
      </c>
      <c r="G100">
        <v>25.149400711059599</v>
      </c>
      <c r="H100" s="11">
        <f t="shared" si="20"/>
        <v>1.0363914376870044E-2</v>
      </c>
      <c r="I100">
        <v>231.70579895915537</v>
      </c>
      <c r="J100" s="11">
        <f t="shared" si="21"/>
        <v>-0.13858964421993455</v>
      </c>
      <c r="K100">
        <v>9.1999999999999993</v>
      </c>
      <c r="L100" s="11">
        <f t="shared" si="22"/>
        <v>0.27329333499968134</v>
      </c>
      <c r="M100">
        <v>4.0372997058623996</v>
      </c>
      <c r="N100" s="11">
        <f t="shared" si="14"/>
        <v>0.1747597980696648</v>
      </c>
      <c r="O100">
        <v>4.5092082779570601</v>
      </c>
      <c r="P100" s="11">
        <f t="shared" si="23"/>
        <v>-0.30805475816320765</v>
      </c>
      <c r="Q100">
        <v>0.79845999999999995</v>
      </c>
      <c r="R100" s="11">
        <f t="shared" si="24"/>
        <v>3.4801965304589531E-2</v>
      </c>
    </row>
    <row r="101" spans="1:18" x14ac:dyDescent="0.25">
      <c r="A101" t="s">
        <v>27</v>
      </c>
      <c r="B101">
        <v>2016</v>
      </c>
      <c r="C101">
        <v>1600000000</v>
      </c>
      <c r="D101" s="11">
        <f t="shared" ref="D101:D104" si="30">LN(C101/C100)</f>
        <v>0</v>
      </c>
      <c r="E101">
        <v>0.39908792955635874</v>
      </c>
      <c r="F101" s="11">
        <f t="shared" si="19"/>
        <v>-1.0956587169176544</v>
      </c>
      <c r="G101">
        <v>26.536500930786101</v>
      </c>
      <c r="H101" s="11">
        <f t="shared" si="20"/>
        <v>5.3687111194589111E-2</v>
      </c>
      <c r="I101">
        <v>321.00453880799552</v>
      </c>
      <c r="J101" s="11">
        <f t="shared" si="21"/>
        <v>0.32598680361645027</v>
      </c>
      <c r="K101">
        <v>6.9</v>
      </c>
      <c r="L101" s="11">
        <f t="shared" si="22"/>
        <v>-0.28768207245178079</v>
      </c>
      <c r="M101">
        <v>3.0333903395221844</v>
      </c>
      <c r="N101" s="11">
        <f t="shared" si="14"/>
        <v>-0.28589516093592604</v>
      </c>
      <c r="O101">
        <v>6.5946044145699103</v>
      </c>
      <c r="P101" s="11">
        <f t="shared" si="23"/>
        <v>0.3801302117630953</v>
      </c>
      <c r="Q101">
        <v>0.81881999999999999</v>
      </c>
      <c r="R101" s="11">
        <f t="shared" si="24"/>
        <v>2.5179407003864434E-2</v>
      </c>
    </row>
    <row r="102" spans="1:18" x14ac:dyDescent="0.25">
      <c r="A102" t="s">
        <v>27</v>
      </c>
      <c r="B102">
        <v>2017</v>
      </c>
      <c r="C102">
        <v>1600000000</v>
      </c>
      <c r="D102" s="11">
        <f t="shared" si="30"/>
        <v>0</v>
      </c>
      <c r="E102">
        <v>1.4145126258505769</v>
      </c>
      <c r="F102" s="11">
        <f t="shared" si="19"/>
        <v>1.2653585492795885</v>
      </c>
      <c r="G102">
        <v>27.035400390625</v>
      </c>
      <c r="H102" s="11">
        <f t="shared" si="20"/>
        <v>1.8625953938117494E-2</v>
      </c>
      <c r="I102">
        <v>352.15639903719267</v>
      </c>
      <c r="J102" s="11">
        <f t="shared" si="21"/>
        <v>9.262012974696382E-2</v>
      </c>
      <c r="K102">
        <v>10.96</v>
      </c>
      <c r="L102" s="11">
        <f t="shared" si="22"/>
        <v>0.46273086991665585</v>
      </c>
      <c r="M102">
        <v>4.8519665708479325</v>
      </c>
      <c r="N102" s="11">
        <f t="shared" si="14"/>
        <v>0.46970318336336114</v>
      </c>
      <c r="O102">
        <v>5.1810822326374302</v>
      </c>
      <c r="P102" s="11">
        <f t="shared" si="23"/>
        <v>-0.24123784207334786</v>
      </c>
      <c r="Q102">
        <v>0.83214999999999995</v>
      </c>
      <c r="R102" s="11">
        <f t="shared" si="24"/>
        <v>1.6148433554657976E-2</v>
      </c>
    </row>
    <row r="103" spans="1:18" x14ac:dyDescent="0.25">
      <c r="A103" t="s">
        <v>27</v>
      </c>
      <c r="B103">
        <v>2018</v>
      </c>
      <c r="C103">
        <v>1600000000</v>
      </c>
      <c r="D103" s="11">
        <f t="shared" si="30"/>
        <v>0</v>
      </c>
      <c r="E103">
        <v>0.78705557049509878</v>
      </c>
      <c r="F103" s="11">
        <f t="shared" si="19"/>
        <v>-0.58624146025370594</v>
      </c>
      <c r="G103">
        <v>26.906200408935501</v>
      </c>
      <c r="H103" s="11">
        <f t="shared" si="20"/>
        <v>-4.7903742879097846E-3</v>
      </c>
      <c r="I103">
        <v>234.95890225330891</v>
      </c>
      <c r="J103" s="11">
        <f t="shared" si="21"/>
        <v>-0.40466477754409635</v>
      </c>
      <c r="K103">
        <v>10.865</v>
      </c>
      <c r="L103" s="11">
        <f t="shared" si="22"/>
        <v>-8.7056678114765668E-3</v>
      </c>
      <c r="M103">
        <v>5.9343716888443261</v>
      </c>
      <c r="N103" s="11">
        <f t="shared" si="14"/>
        <v>0.20137705576583298</v>
      </c>
      <c r="O103">
        <v>4.5045774933160496</v>
      </c>
      <c r="P103" s="11">
        <f t="shared" si="23"/>
        <v>-0.1399198591743934</v>
      </c>
      <c r="R103" s="11"/>
    </row>
    <row r="104" spans="1:18" x14ac:dyDescent="0.25">
      <c r="A104" t="s">
        <v>27</v>
      </c>
      <c r="B104">
        <v>2019</v>
      </c>
      <c r="C104">
        <v>1600000000</v>
      </c>
      <c r="D104" s="11">
        <f t="shared" si="30"/>
        <v>0</v>
      </c>
      <c r="E104">
        <v>0.1525833166642343</v>
      </c>
      <c r="F104" s="11">
        <f t="shared" si="19"/>
        <v>-1.6405880708241132</v>
      </c>
      <c r="G104">
        <v>28.4680995941162</v>
      </c>
      <c r="H104" s="11">
        <f t="shared" si="20"/>
        <v>5.6427389368851395E-2</v>
      </c>
      <c r="I104">
        <v>300.5823301003486</v>
      </c>
      <c r="J104" s="11">
        <f t="shared" si="21"/>
        <v>0.24631107866814525</v>
      </c>
      <c r="K104">
        <v>10.77</v>
      </c>
      <c r="L104" s="11">
        <f t="shared" si="22"/>
        <v>-8.7821225400957874E-3</v>
      </c>
      <c r="M104">
        <v>5.8678212513835417</v>
      </c>
      <c r="N104" s="11">
        <f t="shared" si="14"/>
        <v>-1.1277758830678348E-2</v>
      </c>
      <c r="O104">
        <v>4.1243507248623903</v>
      </c>
      <c r="P104" s="11">
        <f t="shared" si="23"/>
        <v>-8.8185493130145967E-2</v>
      </c>
      <c r="R104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Mishka Nayagar</dc:creator>
  <cp:lastModifiedBy>Mishka Nayagar</cp:lastModifiedBy>
  <dcterms:created xsi:type="dcterms:W3CDTF">2021-04-12T06:00:45Z</dcterms:created>
  <dcterms:modified xsi:type="dcterms:W3CDTF">2021-04-29T07:37:50Z</dcterms:modified>
</cp:coreProperties>
</file>